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0425"/>
  </bookViews>
  <sheets>
    <sheet name="finance_session1" sheetId="6" r:id="rId1"/>
  </sheets>
  <definedNames>
    <definedName name="_xlnm._FilterDatabase" localSheetId="0" hidden="1">finance_session1!$CX$1:$CX$282</definedName>
    <definedName name="_xlnm.Print_Area" localSheetId="0">finance_session1!$A$1:$CX$367</definedName>
  </definedNames>
  <calcPr calcId="124519"/>
</workbook>
</file>

<file path=xl/calcChain.xml><?xml version="1.0" encoding="utf-8"?>
<calcChain xmlns="http://schemas.openxmlformats.org/spreadsheetml/2006/main">
  <c r="T78" i="6"/>
  <c r="L45"/>
  <c r="M45" s="1"/>
  <c r="P45"/>
  <c r="Q45" s="1"/>
  <c r="T45"/>
  <c r="U45" s="1"/>
  <c r="X45"/>
  <c r="Y45" s="1"/>
  <c r="Z45"/>
  <c r="AC45"/>
  <c r="AD45" s="1"/>
  <c r="AG45"/>
  <c r="AH45" s="1"/>
  <c r="AK45"/>
  <c r="AM45" s="1"/>
  <c r="AQ45"/>
  <c r="AR45" s="1"/>
  <c r="AU45"/>
  <c r="AW45" s="1"/>
  <c r="AZ45"/>
  <c r="BA45" s="1"/>
  <c r="BC45" s="1"/>
  <c r="BD45"/>
  <c r="CQ45" s="1"/>
  <c r="BH45"/>
  <c r="BI45" s="1"/>
  <c r="BL45"/>
  <c r="BM45" s="1"/>
  <c r="BP45"/>
  <c r="BQ45" s="1"/>
  <c r="BT45"/>
  <c r="BV45" s="1"/>
  <c r="BZ45"/>
  <c r="CA45" s="1"/>
  <c r="CC45" s="1"/>
  <c r="CE45"/>
  <c r="CG45" s="1"/>
  <c r="CK45"/>
  <c r="CL45" s="1"/>
  <c r="CN45" s="1"/>
  <c r="AG175"/>
  <c r="AA45" l="1"/>
  <c r="CM45"/>
  <c r="CB45"/>
  <c r="BB45"/>
  <c r="AL45"/>
  <c r="AN45" s="1"/>
  <c r="CO45"/>
  <c r="CF45"/>
  <c r="CH45" s="1"/>
  <c r="BU45"/>
  <c r="BW45" s="1"/>
  <c r="AV45"/>
  <c r="AX45" s="1"/>
  <c r="BE45" s="1"/>
  <c r="X41"/>
  <c r="CP45" l="1"/>
  <c r="CS45"/>
  <c r="CU45" s="1"/>
  <c r="P26"/>
  <c r="CT45" l="1"/>
  <c r="CR45"/>
  <c r="CV45" s="1"/>
  <c r="CW45" s="1"/>
  <c r="P53"/>
  <c r="T43"/>
  <c r="CK365"/>
  <c r="CM365" s="1"/>
  <c r="CE365"/>
  <c r="CG365" s="1"/>
  <c r="BZ365"/>
  <c r="CB365" s="1"/>
  <c r="BT365"/>
  <c r="BU365" s="1"/>
  <c r="BP365"/>
  <c r="BQ365" s="1"/>
  <c r="BL365"/>
  <c r="BM365" s="1"/>
  <c r="BH365"/>
  <c r="BI365" s="1"/>
  <c r="AZ365"/>
  <c r="AU365"/>
  <c r="AV365" s="1"/>
  <c r="AQ365"/>
  <c r="AR365" s="1"/>
  <c r="AK365"/>
  <c r="AL365" s="1"/>
  <c r="AG365"/>
  <c r="AC365"/>
  <c r="AD365" s="1"/>
  <c r="X365"/>
  <c r="Y365" s="1"/>
  <c r="T365"/>
  <c r="U365" s="1"/>
  <c r="P365"/>
  <c r="L365"/>
  <c r="M365" s="1"/>
  <c r="CK364"/>
  <c r="CE364"/>
  <c r="CF364" s="1"/>
  <c r="CH364" s="1"/>
  <c r="BZ364"/>
  <c r="CA364" s="1"/>
  <c r="CC364" s="1"/>
  <c r="BT364"/>
  <c r="BU364" s="1"/>
  <c r="BP364"/>
  <c r="BQ364" s="1"/>
  <c r="BL364"/>
  <c r="BM364" s="1"/>
  <c r="BH364"/>
  <c r="BI364" s="1"/>
  <c r="AZ364"/>
  <c r="BA364" s="1"/>
  <c r="BC364" s="1"/>
  <c r="AU364"/>
  <c r="AV364" s="1"/>
  <c r="AQ364"/>
  <c r="AR364" s="1"/>
  <c r="AK364"/>
  <c r="AL364" s="1"/>
  <c r="AG364"/>
  <c r="AC364"/>
  <c r="AD364" s="1"/>
  <c r="X364"/>
  <c r="Y364" s="1"/>
  <c r="T364"/>
  <c r="P364"/>
  <c r="L364"/>
  <c r="M364" s="1"/>
  <c r="CK363"/>
  <c r="CL363" s="1"/>
  <c r="CN363" s="1"/>
  <c r="CE363"/>
  <c r="CF363" s="1"/>
  <c r="CH363" s="1"/>
  <c r="BZ363"/>
  <c r="CB363" s="1"/>
  <c r="BT363"/>
  <c r="BU363" s="1"/>
  <c r="BP363"/>
  <c r="BQ363" s="1"/>
  <c r="BL363"/>
  <c r="BM363" s="1"/>
  <c r="BH363"/>
  <c r="BI363" s="1"/>
  <c r="AZ363"/>
  <c r="AU363"/>
  <c r="AV363" s="1"/>
  <c r="AQ363"/>
  <c r="AR363" s="1"/>
  <c r="AK363"/>
  <c r="AL363" s="1"/>
  <c r="AG363"/>
  <c r="AH363" s="1"/>
  <c r="AC363"/>
  <c r="AD363" s="1"/>
  <c r="X363"/>
  <c r="Y363" s="1"/>
  <c r="T363"/>
  <c r="U363" s="1"/>
  <c r="P363"/>
  <c r="L363"/>
  <c r="M363" s="1"/>
  <c r="CK362"/>
  <c r="CE362"/>
  <c r="CF362" s="1"/>
  <c r="CH362" s="1"/>
  <c r="BZ362"/>
  <c r="BT362"/>
  <c r="BU362" s="1"/>
  <c r="BP362"/>
  <c r="BL362"/>
  <c r="BM362" s="1"/>
  <c r="BH362"/>
  <c r="BI362" s="1"/>
  <c r="AZ362"/>
  <c r="BA362" s="1"/>
  <c r="BC362" s="1"/>
  <c r="AU362"/>
  <c r="AV362" s="1"/>
  <c r="AQ362"/>
  <c r="AK362"/>
  <c r="AL362" s="1"/>
  <c r="AG362"/>
  <c r="AH362" s="1"/>
  <c r="AC362"/>
  <c r="AD362" s="1"/>
  <c r="X362"/>
  <c r="Y362" s="1"/>
  <c r="T362"/>
  <c r="U362" s="1"/>
  <c r="P362"/>
  <c r="Q362" s="1"/>
  <c r="L362"/>
  <c r="M362" s="1"/>
  <c r="CK361"/>
  <c r="CM361" s="1"/>
  <c r="CE361"/>
  <c r="CF361" s="1"/>
  <c r="CH361" s="1"/>
  <c r="BZ361"/>
  <c r="CB361" s="1"/>
  <c r="BT361"/>
  <c r="BU361" s="1"/>
  <c r="BP361"/>
  <c r="BQ361" s="1"/>
  <c r="BL361"/>
  <c r="BM361" s="1"/>
  <c r="BH361"/>
  <c r="BI361" s="1"/>
  <c r="AZ361"/>
  <c r="BB361" s="1"/>
  <c r="AU361"/>
  <c r="AQ361"/>
  <c r="AR361" s="1"/>
  <c r="AK361"/>
  <c r="AL361" s="1"/>
  <c r="AG361"/>
  <c r="AH361" s="1"/>
  <c r="AC361"/>
  <c r="X361"/>
  <c r="Y361" s="1"/>
  <c r="T361"/>
  <c r="U361" s="1"/>
  <c r="P361"/>
  <c r="Q361" s="1"/>
  <c r="L361"/>
  <c r="M361" s="1"/>
  <c r="CK360"/>
  <c r="CE360"/>
  <c r="CF360" s="1"/>
  <c r="CH360" s="1"/>
  <c r="BZ360"/>
  <c r="CA360" s="1"/>
  <c r="CC360" s="1"/>
  <c r="BT360"/>
  <c r="BU360" s="1"/>
  <c r="BP360"/>
  <c r="BQ360" s="1"/>
  <c r="BL360"/>
  <c r="BM360" s="1"/>
  <c r="BH360"/>
  <c r="BI360" s="1"/>
  <c r="AZ360"/>
  <c r="BA360" s="1"/>
  <c r="BC360" s="1"/>
  <c r="AU360"/>
  <c r="AV360" s="1"/>
  <c r="AQ360"/>
  <c r="AR360" s="1"/>
  <c r="AK360"/>
  <c r="AL360" s="1"/>
  <c r="AG360"/>
  <c r="AH360" s="1"/>
  <c r="AC360"/>
  <c r="X360"/>
  <c r="Y360" s="1"/>
  <c r="T360"/>
  <c r="U360" s="1"/>
  <c r="P360"/>
  <c r="L360"/>
  <c r="M360" s="1"/>
  <c r="CK359"/>
  <c r="CM359" s="1"/>
  <c r="CE359"/>
  <c r="CG359" s="1"/>
  <c r="BZ359"/>
  <c r="CB359" s="1"/>
  <c r="BT359"/>
  <c r="BU359" s="1"/>
  <c r="BP359"/>
  <c r="BQ359" s="1"/>
  <c r="BL359"/>
  <c r="BM359" s="1"/>
  <c r="BH359"/>
  <c r="BI359" s="1"/>
  <c r="AZ359"/>
  <c r="BB359" s="1"/>
  <c r="AU359"/>
  <c r="AQ359"/>
  <c r="AR359" s="1"/>
  <c r="AK359"/>
  <c r="AL359" s="1"/>
  <c r="AG359"/>
  <c r="AH359" s="1"/>
  <c r="AC359"/>
  <c r="X359"/>
  <c r="Y359" s="1"/>
  <c r="T359"/>
  <c r="U359" s="1"/>
  <c r="P359"/>
  <c r="Q359" s="1"/>
  <c r="L359"/>
  <c r="M359" s="1"/>
  <c r="CK358"/>
  <c r="CM358" s="1"/>
  <c r="CE358"/>
  <c r="CG358" s="1"/>
  <c r="BZ358"/>
  <c r="CB358" s="1"/>
  <c r="BT358"/>
  <c r="BP358"/>
  <c r="BQ358" s="1"/>
  <c r="BL358"/>
  <c r="BM358" s="1"/>
  <c r="BH358"/>
  <c r="BI358" s="1"/>
  <c r="AZ358"/>
  <c r="AU358"/>
  <c r="AV358" s="1"/>
  <c r="AQ358"/>
  <c r="AK358"/>
  <c r="AL358" s="1"/>
  <c r="AG358"/>
  <c r="AH358" s="1"/>
  <c r="AC358"/>
  <c r="AD358" s="1"/>
  <c r="X358"/>
  <c r="Y358" s="1"/>
  <c r="T358"/>
  <c r="U358" s="1"/>
  <c r="P358"/>
  <c r="Q358" s="1"/>
  <c r="L358"/>
  <c r="M358" s="1"/>
  <c r="CK357"/>
  <c r="CM357" s="1"/>
  <c r="CE357"/>
  <c r="CG357" s="1"/>
  <c r="BZ357"/>
  <c r="CB357" s="1"/>
  <c r="BT357"/>
  <c r="BU357" s="1"/>
  <c r="BP357"/>
  <c r="BQ357" s="1"/>
  <c r="BL357"/>
  <c r="BM357" s="1"/>
  <c r="BH357"/>
  <c r="BI357" s="1"/>
  <c r="AZ357"/>
  <c r="BA357" s="1"/>
  <c r="BC357" s="1"/>
  <c r="AU357"/>
  <c r="AQ357"/>
  <c r="AR357" s="1"/>
  <c r="AK357"/>
  <c r="AL357" s="1"/>
  <c r="AG357"/>
  <c r="AH357" s="1"/>
  <c r="AC357"/>
  <c r="X357"/>
  <c r="Y357" s="1"/>
  <c r="T357"/>
  <c r="U357" s="1"/>
  <c r="P357"/>
  <c r="Q357" s="1"/>
  <c r="L357"/>
  <c r="M357" s="1"/>
  <c r="CK356"/>
  <c r="CE356"/>
  <c r="CF356" s="1"/>
  <c r="CH356" s="1"/>
  <c r="BZ356"/>
  <c r="CA356" s="1"/>
  <c r="CC356" s="1"/>
  <c r="BT356"/>
  <c r="BU356" s="1"/>
  <c r="BP356"/>
  <c r="BQ356" s="1"/>
  <c r="BL356"/>
  <c r="BM356" s="1"/>
  <c r="BH356"/>
  <c r="BI356" s="1"/>
  <c r="AZ356"/>
  <c r="BA356" s="1"/>
  <c r="BC356" s="1"/>
  <c r="AU356"/>
  <c r="AV356" s="1"/>
  <c r="AQ356"/>
  <c r="AR356" s="1"/>
  <c r="AK356"/>
  <c r="AL356" s="1"/>
  <c r="AG356"/>
  <c r="AH356" s="1"/>
  <c r="AC356"/>
  <c r="X356"/>
  <c r="Y356" s="1"/>
  <c r="T356"/>
  <c r="U356" s="1"/>
  <c r="P356"/>
  <c r="L356"/>
  <c r="M356" s="1"/>
  <c r="CK355"/>
  <c r="CL355" s="1"/>
  <c r="CN355" s="1"/>
  <c r="CE355"/>
  <c r="CG355" s="1"/>
  <c r="BZ355"/>
  <c r="CB355" s="1"/>
  <c r="BT355"/>
  <c r="BU355" s="1"/>
  <c r="BP355"/>
  <c r="BQ355" s="1"/>
  <c r="BL355"/>
  <c r="BM355" s="1"/>
  <c r="BH355"/>
  <c r="BI355" s="1"/>
  <c r="AZ355"/>
  <c r="BB355" s="1"/>
  <c r="AU355"/>
  <c r="AQ355"/>
  <c r="AR355" s="1"/>
  <c r="AK355"/>
  <c r="AL355" s="1"/>
  <c r="AG355"/>
  <c r="AH355" s="1"/>
  <c r="AC355"/>
  <c r="X355"/>
  <c r="Y355" s="1"/>
  <c r="T355"/>
  <c r="U355" s="1"/>
  <c r="P355"/>
  <c r="Q355" s="1"/>
  <c r="L355"/>
  <c r="M355" s="1"/>
  <c r="CK354"/>
  <c r="CM354" s="1"/>
  <c r="CE354"/>
  <c r="CG354" s="1"/>
  <c r="BZ354"/>
  <c r="CB354" s="1"/>
  <c r="BT354"/>
  <c r="BP354"/>
  <c r="BQ354" s="1"/>
  <c r="BL354"/>
  <c r="BM354" s="1"/>
  <c r="BH354"/>
  <c r="BI354" s="1"/>
  <c r="AZ354"/>
  <c r="BB354" s="1"/>
  <c r="AU354"/>
  <c r="AQ354"/>
  <c r="AR354" s="1"/>
  <c r="AK354"/>
  <c r="AL354" s="1"/>
  <c r="AG354"/>
  <c r="AH354" s="1"/>
  <c r="AC354"/>
  <c r="AD354" s="1"/>
  <c r="X354"/>
  <c r="Y354" s="1"/>
  <c r="T354"/>
  <c r="U354" s="1"/>
  <c r="P354"/>
  <c r="Q354" s="1"/>
  <c r="L354"/>
  <c r="M354" s="1"/>
  <c r="CK353"/>
  <c r="CM353" s="1"/>
  <c r="CE353"/>
  <c r="BZ353"/>
  <c r="CB353" s="1"/>
  <c r="BT353"/>
  <c r="BP353"/>
  <c r="BQ353" s="1"/>
  <c r="BL353"/>
  <c r="BM353" s="1"/>
  <c r="BH353"/>
  <c r="BI353" s="1"/>
  <c r="AZ353"/>
  <c r="BA353" s="1"/>
  <c r="BC353" s="1"/>
  <c r="AU353"/>
  <c r="AV353" s="1"/>
  <c r="AQ353"/>
  <c r="AR353" s="1"/>
  <c r="AK353"/>
  <c r="AL353" s="1"/>
  <c r="AG353"/>
  <c r="AH353" s="1"/>
  <c r="AC353"/>
  <c r="X353"/>
  <c r="Y353" s="1"/>
  <c r="T353"/>
  <c r="U353" s="1"/>
  <c r="P353"/>
  <c r="Q353" s="1"/>
  <c r="L353"/>
  <c r="M353" s="1"/>
  <c r="CK352"/>
  <c r="CL352" s="1"/>
  <c r="CN352" s="1"/>
  <c r="CE352"/>
  <c r="BZ352"/>
  <c r="CB352" s="1"/>
  <c r="BT352"/>
  <c r="BP352"/>
  <c r="BQ352" s="1"/>
  <c r="BL352"/>
  <c r="BM352" s="1"/>
  <c r="BH352"/>
  <c r="BI352" s="1"/>
  <c r="AZ352"/>
  <c r="AU352"/>
  <c r="AV352" s="1"/>
  <c r="AQ352"/>
  <c r="AR352" s="1"/>
  <c r="AK352"/>
  <c r="AL352" s="1"/>
  <c r="AG352"/>
  <c r="AH352" s="1"/>
  <c r="AC352"/>
  <c r="AD352" s="1"/>
  <c r="X352"/>
  <c r="Y352" s="1"/>
  <c r="T352"/>
  <c r="U352" s="1"/>
  <c r="P352"/>
  <c r="L352"/>
  <c r="M352" s="1"/>
  <c r="CK351"/>
  <c r="CM351" s="1"/>
  <c r="CE351"/>
  <c r="CG351" s="1"/>
  <c r="BZ351"/>
  <c r="CB351" s="1"/>
  <c r="BT351"/>
  <c r="BP351"/>
  <c r="BQ351" s="1"/>
  <c r="BL351"/>
  <c r="BM351" s="1"/>
  <c r="BH351"/>
  <c r="BI351" s="1"/>
  <c r="AZ351"/>
  <c r="BB351" s="1"/>
  <c r="AU351"/>
  <c r="AQ351"/>
  <c r="AR351" s="1"/>
  <c r="AK351"/>
  <c r="AL351" s="1"/>
  <c r="AG351"/>
  <c r="AH351" s="1"/>
  <c r="AC351"/>
  <c r="AD351" s="1"/>
  <c r="X351"/>
  <c r="Y351" s="1"/>
  <c r="T351"/>
  <c r="U351" s="1"/>
  <c r="P351"/>
  <c r="Q351" s="1"/>
  <c r="L351"/>
  <c r="M351" s="1"/>
  <c r="CK350"/>
  <c r="CM350" s="1"/>
  <c r="CE350"/>
  <c r="CG350" s="1"/>
  <c r="BZ350"/>
  <c r="CA350" s="1"/>
  <c r="CC350" s="1"/>
  <c r="BT350"/>
  <c r="BU350" s="1"/>
  <c r="BP350"/>
  <c r="BQ350" s="1"/>
  <c r="BL350"/>
  <c r="BM350" s="1"/>
  <c r="BH350"/>
  <c r="BI350" s="1"/>
  <c r="AZ350"/>
  <c r="BA350" s="1"/>
  <c r="BC350" s="1"/>
  <c r="AU350"/>
  <c r="AV350" s="1"/>
  <c r="AQ350"/>
  <c r="AR350" s="1"/>
  <c r="AK350"/>
  <c r="AL350" s="1"/>
  <c r="AG350"/>
  <c r="AH350" s="1"/>
  <c r="AC350"/>
  <c r="X350"/>
  <c r="Y350" s="1"/>
  <c r="T350"/>
  <c r="U350" s="1"/>
  <c r="P350"/>
  <c r="Q350" s="1"/>
  <c r="L350"/>
  <c r="M350" s="1"/>
  <c r="CK349"/>
  <c r="CL349" s="1"/>
  <c r="CN349" s="1"/>
  <c r="CE349"/>
  <c r="CF349" s="1"/>
  <c r="CH349" s="1"/>
  <c r="BZ349"/>
  <c r="CA349" s="1"/>
  <c r="CC349" s="1"/>
  <c r="BT349"/>
  <c r="BU349" s="1"/>
  <c r="BP349"/>
  <c r="BQ349" s="1"/>
  <c r="BL349"/>
  <c r="BM349" s="1"/>
  <c r="BH349"/>
  <c r="BI349" s="1"/>
  <c r="AZ349"/>
  <c r="BA349" s="1"/>
  <c r="BC349" s="1"/>
  <c r="AU349"/>
  <c r="AV349" s="1"/>
  <c r="AQ349"/>
  <c r="AR349" s="1"/>
  <c r="AK349"/>
  <c r="AL349" s="1"/>
  <c r="AG349"/>
  <c r="AH349" s="1"/>
  <c r="AC349"/>
  <c r="AD349" s="1"/>
  <c r="X349"/>
  <c r="Y349" s="1"/>
  <c r="T349"/>
  <c r="U349" s="1"/>
  <c r="P349"/>
  <c r="Q349" s="1"/>
  <c r="L349"/>
  <c r="M349" s="1"/>
  <c r="CK348"/>
  <c r="CE348"/>
  <c r="CG348" s="1"/>
  <c r="BZ348"/>
  <c r="CB348" s="1"/>
  <c r="BT348"/>
  <c r="BU348" s="1"/>
  <c r="BP348"/>
  <c r="BQ348" s="1"/>
  <c r="BL348"/>
  <c r="BM348" s="1"/>
  <c r="BH348"/>
  <c r="BI348" s="1"/>
  <c r="AZ348"/>
  <c r="BB348" s="1"/>
  <c r="AU348"/>
  <c r="AV348" s="1"/>
  <c r="AQ348"/>
  <c r="AR348" s="1"/>
  <c r="AK348"/>
  <c r="AL348" s="1"/>
  <c r="AG348"/>
  <c r="AH348" s="1"/>
  <c r="AC348"/>
  <c r="AD348" s="1"/>
  <c r="X348"/>
  <c r="Y348" s="1"/>
  <c r="T348"/>
  <c r="U348" s="1"/>
  <c r="P348"/>
  <c r="L348"/>
  <c r="M348" s="1"/>
  <c r="CK347"/>
  <c r="CL347" s="1"/>
  <c r="CN347" s="1"/>
  <c r="CE347"/>
  <c r="CF347" s="1"/>
  <c r="CH347" s="1"/>
  <c r="BZ347"/>
  <c r="CA347" s="1"/>
  <c r="CC347" s="1"/>
  <c r="BT347"/>
  <c r="BU347" s="1"/>
  <c r="BP347"/>
  <c r="BQ347" s="1"/>
  <c r="BL347"/>
  <c r="BM347" s="1"/>
  <c r="BH347"/>
  <c r="BI347" s="1"/>
  <c r="AZ347"/>
  <c r="BA347" s="1"/>
  <c r="BC347" s="1"/>
  <c r="AU347"/>
  <c r="AV347" s="1"/>
  <c r="AQ347"/>
  <c r="AR347" s="1"/>
  <c r="AK347"/>
  <c r="AL347" s="1"/>
  <c r="AG347"/>
  <c r="AH347" s="1"/>
  <c r="AC347"/>
  <c r="X347"/>
  <c r="Y347" s="1"/>
  <c r="T347"/>
  <c r="U347" s="1"/>
  <c r="P347"/>
  <c r="L347"/>
  <c r="M347" s="1"/>
  <c r="CK346"/>
  <c r="CE346"/>
  <c r="CG346" s="1"/>
  <c r="BZ346"/>
  <c r="CB346" s="1"/>
  <c r="BT346"/>
  <c r="BU346" s="1"/>
  <c r="BP346"/>
  <c r="BQ346" s="1"/>
  <c r="BL346"/>
  <c r="BM346" s="1"/>
  <c r="BH346"/>
  <c r="BI346" s="1"/>
  <c r="AZ346"/>
  <c r="AU346"/>
  <c r="AV346" s="1"/>
  <c r="AQ346"/>
  <c r="AR346" s="1"/>
  <c r="AK346"/>
  <c r="AL346" s="1"/>
  <c r="AG346"/>
  <c r="AH346" s="1"/>
  <c r="AC346"/>
  <c r="AD346" s="1"/>
  <c r="X346"/>
  <c r="Y346" s="1"/>
  <c r="T346"/>
  <c r="U346" s="1"/>
  <c r="P346"/>
  <c r="L346"/>
  <c r="M346" s="1"/>
  <c r="CK345"/>
  <c r="CE345"/>
  <c r="CF345" s="1"/>
  <c r="CH345" s="1"/>
  <c r="BZ345"/>
  <c r="BT345"/>
  <c r="BU345" s="1"/>
  <c r="BP345"/>
  <c r="BQ345" s="1"/>
  <c r="BL345"/>
  <c r="BM345" s="1"/>
  <c r="BH345"/>
  <c r="BI345" s="1"/>
  <c r="AZ345"/>
  <c r="BA345" s="1"/>
  <c r="BC345" s="1"/>
  <c r="AU345"/>
  <c r="AV345" s="1"/>
  <c r="AQ345"/>
  <c r="AR345" s="1"/>
  <c r="AK345"/>
  <c r="AL345" s="1"/>
  <c r="AG345"/>
  <c r="AH345" s="1"/>
  <c r="AC345"/>
  <c r="AD345" s="1"/>
  <c r="X345"/>
  <c r="Y345" s="1"/>
  <c r="T345"/>
  <c r="U345" s="1"/>
  <c r="P345"/>
  <c r="Q345" s="1"/>
  <c r="L345"/>
  <c r="M345" s="1"/>
  <c r="CK344"/>
  <c r="CL344" s="1"/>
  <c r="CN344" s="1"/>
  <c r="CE344"/>
  <c r="BZ344"/>
  <c r="CB344" s="1"/>
  <c r="BT344"/>
  <c r="BU344" s="1"/>
  <c r="BP344"/>
  <c r="BQ344" s="1"/>
  <c r="BL344"/>
  <c r="BM344" s="1"/>
  <c r="BH344"/>
  <c r="BI344" s="1"/>
  <c r="AZ344"/>
  <c r="AU344"/>
  <c r="AV344" s="1"/>
  <c r="AQ344"/>
  <c r="AK344"/>
  <c r="AL344" s="1"/>
  <c r="AG344"/>
  <c r="AH344" s="1"/>
  <c r="AC344"/>
  <c r="AD344" s="1"/>
  <c r="X344"/>
  <c r="Y344" s="1"/>
  <c r="T344"/>
  <c r="U344" s="1"/>
  <c r="P344"/>
  <c r="Q344" s="1"/>
  <c r="L344"/>
  <c r="M344" s="1"/>
  <c r="CK343"/>
  <c r="CE343"/>
  <c r="CG343" s="1"/>
  <c r="BZ343"/>
  <c r="CA343" s="1"/>
  <c r="CC343" s="1"/>
  <c r="BT343"/>
  <c r="BU343" s="1"/>
  <c r="BP343"/>
  <c r="BQ343" s="1"/>
  <c r="BL343"/>
  <c r="BM343" s="1"/>
  <c r="BH343"/>
  <c r="BI343" s="1"/>
  <c r="AZ343"/>
  <c r="BB343" s="1"/>
  <c r="AU343"/>
  <c r="AV343" s="1"/>
  <c r="AQ343"/>
  <c r="AR343" s="1"/>
  <c r="AK343"/>
  <c r="AL343" s="1"/>
  <c r="AG343"/>
  <c r="AH343" s="1"/>
  <c r="AC343"/>
  <c r="X343"/>
  <c r="Y343" s="1"/>
  <c r="T343"/>
  <c r="U343" s="1"/>
  <c r="P343"/>
  <c r="Q343" s="1"/>
  <c r="L343"/>
  <c r="M343" s="1"/>
  <c r="CK342"/>
  <c r="CE342"/>
  <c r="CF342" s="1"/>
  <c r="CH342" s="1"/>
  <c r="BZ342"/>
  <c r="CA342" s="1"/>
  <c r="CC342" s="1"/>
  <c r="BT342"/>
  <c r="BU342" s="1"/>
  <c r="BP342"/>
  <c r="BQ342" s="1"/>
  <c r="BL342"/>
  <c r="BM342" s="1"/>
  <c r="BH342"/>
  <c r="BI342" s="1"/>
  <c r="AZ342"/>
  <c r="BA342" s="1"/>
  <c r="BC342" s="1"/>
  <c r="AU342"/>
  <c r="AV342" s="1"/>
  <c r="AQ342"/>
  <c r="AR342" s="1"/>
  <c r="AK342"/>
  <c r="AL342" s="1"/>
  <c r="AG342"/>
  <c r="AC342"/>
  <c r="AD342" s="1"/>
  <c r="X342"/>
  <c r="Y342" s="1"/>
  <c r="T342"/>
  <c r="P342"/>
  <c r="L342"/>
  <c r="M342" s="1"/>
  <c r="CK341"/>
  <c r="CL341" s="1"/>
  <c r="CN341" s="1"/>
  <c r="CE341"/>
  <c r="CG341" s="1"/>
  <c r="BZ341"/>
  <c r="CB341" s="1"/>
  <c r="BT341"/>
  <c r="BU341" s="1"/>
  <c r="BP341"/>
  <c r="BQ341" s="1"/>
  <c r="BL341"/>
  <c r="BM341" s="1"/>
  <c r="BH341"/>
  <c r="BI341" s="1"/>
  <c r="AZ341"/>
  <c r="AU341"/>
  <c r="AV341" s="1"/>
  <c r="AQ341"/>
  <c r="AR341" s="1"/>
  <c r="AK341"/>
  <c r="AL341" s="1"/>
  <c r="AG341"/>
  <c r="AC341"/>
  <c r="AD341" s="1"/>
  <c r="X341"/>
  <c r="Y341" s="1"/>
  <c r="T341"/>
  <c r="U341" s="1"/>
  <c r="P341"/>
  <c r="Q341" s="1"/>
  <c r="L341"/>
  <c r="M341" s="1"/>
  <c r="CK340"/>
  <c r="CM340" s="1"/>
  <c r="CE340"/>
  <c r="CG340" s="1"/>
  <c r="BZ340"/>
  <c r="CB340" s="1"/>
  <c r="BT340"/>
  <c r="BP340"/>
  <c r="BQ340" s="1"/>
  <c r="BL340"/>
  <c r="BM340" s="1"/>
  <c r="BH340"/>
  <c r="BI340" s="1"/>
  <c r="AZ340"/>
  <c r="BB340" s="1"/>
  <c r="AU340"/>
  <c r="AQ340"/>
  <c r="AR340" s="1"/>
  <c r="AK340"/>
  <c r="AL340" s="1"/>
  <c r="AG340"/>
  <c r="AH340" s="1"/>
  <c r="AC340"/>
  <c r="AD340" s="1"/>
  <c r="X340"/>
  <c r="Y340" s="1"/>
  <c r="T340"/>
  <c r="U340" s="1"/>
  <c r="P340"/>
  <c r="Q340" s="1"/>
  <c r="L340"/>
  <c r="M340" s="1"/>
  <c r="CK339"/>
  <c r="CL339" s="1"/>
  <c r="CN339" s="1"/>
  <c r="CE339"/>
  <c r="CF339" s="1"/>
  <c r="CH339" s="1"/>
  <c r="BZ339"/>
  <c r="BT339"/>
  <c r="BU339" s="1"/>
  <c r="BP339"/>
  <c r="BL339"/>
  <c r="BM339" s="1"/>
  <c r="BH339"/>
  <c r="BI339" s="1"/>
  <c r="AZ339"/>
  <c r="BB339" s="1"/>
  <c r="AU339"/>
  <c r="AV339" s="1"/>
  <c r="AQ339"/>
  <c r="AK339"/>
  <c r="AL339" s="1"/>
  <c r="AG339"/>
  <c r="AH339" s="1"/>
  <c r="AC339"/>
  <c r="AD339" s="1"/>
  <c r="X339"/>
  <c r="Y339" s="1"/>
  <c r="T339"/>
  <c r="U339" s="1"/>
  <c r="P339"/>
  <c r="L339"/>
  <c r="M339" s="1"/>
  <c r="CK338"/>
  <c r="CL338" s="1"/>
  <c r="CN338" s="1"/>
  <c r="CE338"/>
  <c r="BZ338"/>
  <c r="CB338" s="1"/>
  <c r="BT338"/>
  <c r="BP338"/>
  <c r="BQ338" s="1"/>
  <c r="BL338"/>
  <c r="BM338" s="1"/>
  <c r="BH338"/>
  <c r="BI338" s="1"/>
  <c r="AZ338"/>
  <c r="AU338"/>
  <c r="AV338" s="1"/>
  <c r="AQ338"/>
  <c r="AR338" s="1"/>
  <c r="AK338"/>
  <c r="AL338" s="1"/>
  <c r="AG338"/>
  <c r="AC338"/>
  <c r="AD338" s="1"/>
  <c r="X338"/>
  <c r="Y338" s="1"/>
  <c r="T338"/>
  <c r="U338" s="1"/>
  <c r="P338"/>
  <c r="Q338" s="1"/>
  <c r="L338"/>
  <c r="M338" s="1"/>
  <c r="CK337"/>
  <c r="CM337" s="1"/>
  <c r="CE337"/>
  <c r="CG337" s="1"/>
  <c r="BZ337"/>
  <c r="CB337" s="1"/>
  <c r="BT337"/>
  <c r="BP337"/>
  <c r="BQ337" s="1"/>
  <c r="BL337"/>
  <c r="BM337" s="1"/>
  <c r="BH337"/>
  <c r="BI337" s="1"/>
  <c r="AZ337"/>
  <c r="BB337" s="1"/>
  <c r="AU337"/>
  <c r="AQ337"/>
  <c r="AR337" s="1"/>
  <c r="AK337"/>
  <c r="AL337" s="1"/>
  <c r="AG337"/>
  <c r="AH337" s="1"/>
  <c r="AC337"/>
  <c r="AD337" s="1"/>
  <c r="X337"/>
  <c r="Y337" s="1"/>
  <c r="T337"/>
  <c r="U337" s="1"/>
  <c r="P337"/>
  <c r="Q337" s="1"/>
  <c r="L337"/>
  <c r="M337" s="1"/>
  <c r="CK336"/>
  <c r="CL336" s="1"/>
  <c r="CN336" s="1"/>
  <c r="CE336"/>
  <c r="CF336" s="1"/>
  <c r="CH336" s="1"/>
  <c r="BZ336"/>
  <c r="BT336"/>
  <c r="BU336" s="1"/>
  <c r="BP336"/>
  <c r="BL336"/>
  <c r="BM336" s="1"/>
  <c r="BH336"/>
  <c r="BI336" s="1"/>
  <c r="AZ336"/>
  <c r="BB336" s="1"/>
  <c r="AU336"/>
  <c r="AV336" s="1"/>
  <c r="AQ336"/>
  <c r="AR336" s="1"/>
  <c r="AK336"/>
  <c r="AL336" s="1"/>
  <c r="AG336"/>
  <c r="AH336" s="1"/>
  <c r="AC336"/>
  <c r="AD336" s="1"/>
  <c r="X336"/>
  <c r="Y336" s="1"/>
  <c r="T336"/>
  <c r="U336" s="1"/>
  <c r="P336"/>
  <c r="Q336" s="1"/>
  <c r="L336"/>
  <c r="M336" s="1"/>
  <c r="CK335"/>
  <c r="CE335"/>
  <c r="CF335" s="1"/>
  <c r="CH335" s="1"/>
  <c r="BZ335"/>
  <c r="CA335" s="1"/>
  <c r="CC335" s="1"/>
  <c r="BT335"/>
  <c r="BU335" s="1"/>
  <c r="BP335"/>
  <c r="BQ335" s="1"/>
  <c r="BL335"/>
  <c r="BM335" s="1"/>
  <c r="BH335"/>
  <c r="BI335" s="1"/>
  <c r="AZ335"/>
  <c r="BA335" s="1"/>
  <c r="BC335" s="1"/>
  <c r="AU335"/>
  <c r="AV335" s="1"/>
  <c r="AQ335"/>
  <c r="AR335" s="1"/>
  <c r="AK335"/>
  <c r="AL335" s="1"/>
  <c r="AG335"/>
  <c r="AH335" s="1"/>
  <c r="AC335"/>
  <c r="X335"/>
  <c r="Y335" s="1"/>
  <c r="T335"/>
  <c r="U335" s="1"/>
  <c r="P335"/>
  <c r="L335"/>
  <c r="M335" s="1"/>
  <c r="CK334"/>
  <c r="CE334"/>
  <c r="CG334" s="1"/>
  <c r="BZ334"/>
  <c r="BT334"/>
  <c r="BU334" s="1"/>
  <c r="BP334"/>
  <c r="BQ334" s="1"/>
  <c r="BL334"/>
  <c r="BM334" s="1"/>
  <c r="BH334"/>
  <c r="BI334" s="1"/>
  <c r="AZ334"/>
  <c r="BB334" s="1"/>
  <c r="AU334"/>
  <c r="AQ334"/>
  <c r="AR334" s="1"/>
  <c r="AK334"/>
  <c r="AL334" s="1"/>
  <c r="AG334"/>
  <c r="AH334" s="1"/>
  <c r="AC334"/>
  <c r="AD334" s="1"/>
  <c r="X334"/>
  <c r="Y334" s="1"/>
  <c r="T334"/>
  <c r="P334"/>
  <c r="Q334" s="1"/>
  <c r="L334"/>
  <c r="M334" s="1"/>
  <c r="CK333"/>
  <c r="CM333" s="1"/>
  <c r="CE333"/>
  <c r="CG333" s="1"/>
  <c r="BZ333"/>
  <c r="CB333" s="1"/>
  <c r="BT333"/>
  <c r="BP333"/>
  <c r="BQ333" s="1"/>
  <c r="BL333"/>
  <c r="BM333" s="1"/>
  <c r="BH333"/>
  <c r="BI333" s="1"/>
  <c r="AZ333"/>
  <c r="BB333" s="1"/>
  <c r="AU333"/>
  <c r="AQ333"/>
  <c r="AR333" s="1"/>
  <c r="AK333"/>
  <c r="AL333" s="1"/>
  <c r="AG333"/>
  <c r="AH333" s="1"/>
  <c r="AC333"/>
  <c r="AD333" s="1"/>
  <c r="X333"/>
  <c r="Y333" s="1"/>
  <c r="T333"/>
  <c r="U333" s="1"/>
  <c r="P333"/>
  <c r="Q333" s="1"/>
  <c r="L333"/>
  <c r="M333" s="1"/>
  <c r="CK332"/>
  <c r="CE332"/>
  <c r="CG332" s="1"/>
  <c r="BZ332"/>
  <c r="CA332" s="1"/>
  <c r="CC332" s="1"/>
  <c r="BT332"/>
  <c r="BU332" s="1"/>
  <c r="BP332"/>
  <c r="BQ332" s="1"/>
  <c r="BL332"/>
  <c r="BM332" s="1"/>
  <c r="BH332"/>
  <c r="BI332" s="1"/>
  <c r="BA332"/>
  <c r="BC332" s="1"/>
  <c r="AU332"/>
  <c r="AV332" s="1"/>
  <c r="AQ332"/>
  <c r="AR332" s="1"/>
  <c r="AK332"/>
  <c r="AL332" s="1"/>
  <c r="AG332"/>
  <c r="AH332" s="1"/>
  <c r="AC332"/>
  <c r="AD332" s="1"/>
  <c r="X332"/>
  <c r="Y332" s="1"/>
  <c r="T332"/>
  <c r="U332" s="1"/>
  <c r="P332"/>
  <c r="Q332" s="1"/>
  <c r="L332"/>
  <c r="M332" s="1"/>
  <c r="CK331"/>
  <c r="CL331" s="1"/>
  <c r="CN331" s="1"/>
  <c r="CE331"/>
  <c r="CG331" s="1"/>
  <c r="BZ331"/>
  <c r="CB331" s="1"/>
  <c r="BT331"/>
  <c r="BU331" s="1"/>
  <c r="BP331"/>
  <c r="BQ331" s="1"/>
  <c r="BL331"/>
  <c r="BM331" s="1"/>
  <c r="BH331"/>
  <c r="BI331" s="1"/>
  <c r="AZ331"/>
  <c r="BB331" s="1"/>
  <c r="AU331"/>
  <c r="AV331" s="1"/>
  <c r="AQ331"/>
  <c r="AR331" s="1"/>
  <c r="AK331"/>
  <c r="AL331" s="1"/>
  <c r="AG331"/>
  <c r="AH331" s="1"/>
  <c r="AC331"/>
  <c r="AD331" s="1"/>
  <c r="X331"/>
  <c r="Y331" s="1"/>
  <c r="T331"/>
  <c r="P331"/>
  <c r="Q331" s="1"/>
  <c r="L331"/>
  <c r="M331" s="1"/>
  <c r="CK330"/>
  <c r="CM330" s="1"/>
  <c r="CE330"/>
  <c r="CG330" s="1"/>
  <c r="BZ330"/>
  <c r="CB330" s="1"/>
  <c r="BT330"/>
  <c r="BP330"/>
  <c r="BQ330" s="1"/>
  <c r="BL330"/>
  <c r="BM330" s="1"/>
  <c r="BH330"/>
  <c r="BI330" s="1"/>
  <c r="AZ330"/>
  <c r="BB330" s="1"/>
  <c r="AU330"/>
  <c r="AQ330"/>
  <c r="AR330" s="1"/>
  <c r="AK330"/>
  <c r="AL330" s="1"/>
  <c r="AG330"/>
  <c r="AH330" s="1"/>
  <c r="AC330"/>
  <c r="AD330" s="1"/>
  <c r="X330"/>
  <c r="Y330" s="1"/>
  <c r="T330"/>
  <c r="U330" s="1"/>
  <c r="P330"/>
  <c r="Q330" s="1"/>
  <c r="L330"/>
  <c r="M330" s="1"/>
  <c r="B330"/>
  <c r="B331" s="1"/>
  <c r="B333" s="1"/>
  <c r="B334" s="1"/>
  <c r="B335" s="1"/>
  <c r="B336" s="1"/>
  <c r="B337" s="1"/>
  <c r="B338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K329"/>
  <c r="CL329" s="1"/>
  <c r="CN329" s="1"/>
  <c r="CE329"/>
  <c r="BZ329"/>
  <c r="CA329" s="1"/>
  <c r="CC329" s="1"/>
  <c r="BT329"/>
  <c r="BU329" s="1"/>
  <c r="BP329"/>
  <c r="BQ329" s="1"/>
  <c r="BL329"/>
  <c r="BM329" s="1"/>
  <c r="BH329"/>
  <c r="BI329" s="1"/>
  <c r="AZ329"/>
  <c r="BA329" s="1"/>
  <c r="BC329" s="1"/>
  <c r="AU329"/>
  <c r="AV329" s="1"/>
  <c r="AQ329"/>
  <c r="AR329" s="1"/>
  <c r="AK329"/>
  <c r="AL329" s="1"/>
  <c r="AG329"/>
  <c r="AH329" s="1"/>
  <c r="AC329"/>
  <c r="X329"/>
  <c r="Y329" s="1"/>
  <c r="T329"/>
  <c r="U329" s="1"/>
  <c r="P329"/>
  <c r="Q329" s="1"/>
  <c r="L329"/>
  <c r="M329" s="1"/>
  <c r="CK321"/>
  <c r="CM321" s="1"/>
  <c r="CE321"/>
  <c r="CG321" s="1"/>
  <c r="BZ321"/>
  <c r="CB321" s="1"/>
  <c r="BT321"/>
  <c r="BU321" s="1"/>
  <c r="BP321"/>
  <c r="BQ321" s="1"/>
  <c r="BL321"/>
  <c r="BM321" s="1"/>
  <c r="BH321"/>
  <c r="BI321" s="1"/>
  <c r="AZ321"/>
  <c r="BB321" s="1"/>
  <c r="AU321"/>
  <c r="AV321" s="1"/>
  <c r="AQ321"/>
  <c r="AR321" s="1"/>
  <c r="AK321"/>
  <c r="AL321" s="1"/>
  <c r="AG321"/>
  <c r="AC321"/>
  <c r="AD321" s="1"/>
  <c r="X321"/>
  <c r="Y321" s="1"/>
  <c r="T321"/>
  <c r="U321" s="1"/>
  <c r="P321"/>
  <c r="L321"/>
  <c r="M321" s="1"/>
  <c r="CK320"/>
  <c r="CE320"/>
  <c r="CF320" s="1"/>
  <c r="CH320" s="1"/>
  <c r="BZ320"/>
  <c r="CA320" s="1"/>
  <c r="CC320" s="1"/>
  <c r="BT320"/>
  <c r="BU320" s="1"/>
  <c r="BP320"/>
  <c r="BQ320" s="1"/>
  <c r="BL320"/>
  <c r="BM320" s="1"/>
  <c r="BH320"/>
  <c r="BI320" s="1"/>
  <c r="AZ320"/>
  <c r="BA320" s="1"/>
  <c r="BC320" s="1"/>
  <c r="AU320"/>
  <c r="AV320" s="1"/>
  <c r="AQ320"/>
  <c r="AR320" s="1"/>
  <c r="AK320"/>
  <c r="AL320" s="1"/>
  <c r="AG320"/>
  <c r="AC320"/>
  <c r="AD320" s="1"/>
  <c r="X320"/>
  <c r="Y320" s="1"/>
  <c r="T320"/>
  <c r="P320"/>
  <c r="L320"/>
  <c r="M320" s="1"/>
  <c r="CK319"/>
  <c r="CL319" s="1"/>
  <c r="CN319" s="1"/>
  <c r="CE319"/>
  <c r="BZ319"/>
  <c r="CB319" s="1"/>
  <c r="BT319"/>
  <c r="BU319" s="1"/>
  <c r="BP319"/>
  <c r="BQ319" s="1"/>
  <c r="BL319"/>
  <c r="BM319" s="1"/>
  <c r="BH319"/>
  <c r="BI319" s="1"/>
  <c r="AZ319"/>
  <c r="BB319" s="1"/>
  <c r="AU319"/>
  <c r="AQ319"/>
  <c r="AR319" s="1"/>
  <c r="AK319"/>
  <c r="AL319" s="1"/>
  <c r="AG319"/>
  <c r="AH319" s="1"/>
  <c r="AC319"/>
  <c r="X319"/>
  <c r="Y319" s="1"/>
  <c r="T319"/>
  <c r="U319" s="1"/>
  <c r="P319"/>
  <c r="Q319" s="1"/>
  <c r="L319"/>
  <c r="M319" s="1"/>
  <c r="CK318"/>
  <c r="CM318" s="1"/>
  <c r="CE318"/>
  <c r="CF318" s="1"/>
  <c r="CH318" s="1"/>
  <c r="BZ318"/>
  <c r="CA318" s="1"/>
  <c r="CC318" s="1"/>
  <c r="BT318"/>
  <c r="BU318" s="1"/>
  <c r="BP318"/>
  <c r="BL318"/>
  <c r="BM318" s="1"/>
  <c r="BH318"/>
  <c r="BI318" s="1"/>
  <c r="AZ318"/>
  <c r="BA318" s="1"/>
  <c r="BC318" s="1"/>
  <c r="AU318"/>
  <c r="AV318" s="1"/>
  <c r="AQ318"/>
  <c r="AK318"/>
  <c r="AL318" s="1"/>
  <c r="AG318"/>
  <c r="AH318" s="1"/>
  <c r="AC318"/>
  <c r="AD318" s="1"/>
  <c r="X318"/>
  <c r="Y318" s="1"/>
  <c r="T318"/>
  <c r="U318" s="1"/>
  <c r="P318"/>
  <c r="Q318" s="1"/>
  <c r="L318"/>
  <c r="M318" s="1"/>
  <c r="CK317"/>
  <c r="CL317" s="1"/>
  <c r="CN317" s="1"/>
  <c r="CE317"/>
  <c r="CF317" s="1"/>
  <c r="CH317" s="1"/>
  <c r="BZ317"/>
  <c r="CA317" s="1"/>
  <c r="CC317" s="1"/>
  <c r="BT317"/>
  <c r="BU317" s="1"/>
  <c r="BP317"/>
  <c r="BQ317" s="1"/>
  <c r="BL317"/>
  <c r="BM317" s="1"/>
  <c r="BH317"/>
  <c r="BI317" s="1"/>
  <c r="AZ317"/>
  <c r="BB317" s="1"/>
  <c r="AU317"/>
  <c r="AV317" s="1"/>
  <c r="AQ317"/>
  <c r="AR317" s="1"/>
  <c r="AK317"/>
  <c r="AL317" s="1"/>
  <c r="AG317"/>
  <c r="AH317" s="1"/>
  <c r="AC317"/>
  <c r="AD317" s="1"/>
  <c r="X317"/>
  <c r="Y317" s="1"/>
  <c r="T317"/>
  <c r="U317" s="1"/>
  <c r="P317"/>
  <c r="L317"/>
  <c r="M317" s="1"/>
  <c r="CK316"/>
  <c r="CE316"/>
  <c r="CF316" s="1"/>
  <c r="CH316" s="1"/>
  <c r="BZ316"/>
  <c r="CA316" s="1"/>
  <c r="CC316" s="1"/>
  <c r="BT316"/>
  <c r="BU316" s="1"/>
  <c r="BP316"/>
  <c r="BQ316" s="1"/>
  <c r="BL316"/>
  <c r="BM316" s="1"/>
  <c r="BH316"/>
  <c r="BI316" s="1"/>
  <c r="AZ316"/>
  <c r="BA316" s="1"/>
  <c r="BC316" s="1"/>
  <c r="AU316"/>
  <c r="AV316" s="1"/>
  <c r="AQ316"/>
  <c r="AR316" s="1"/>
  <c r="AK316"/>
  <c r="AL316" s="1"/>
  <c r="AG316"/>
  <c r="AH316" s="1"/>
  <c r="AC316"/>
  <c r="X316"/>
  <c r="Y316" s="1"/>
  <c r="T316"/>
  <c r="U316" s="1"/>
  <c r="P316"/>
  <c r="L316"/>
  <c r="M316" s="1"/>
  <c r="CK315"/>
  <c r="CE315"/>
  <c r="CG315" s="1"/>
  <c r="BZ315"/>
  <c r="BT315"/>
  <c r="BU315" s="1"/>
  <c r="BP315"/>
  <c r="BQ315" s="1"/>
  <c r="BL315"/>
  <c r="BM315" s="1"/>
  <c r="BH315"/>
  <c r="BI315" s="1"/>
  <c r="AZ315"/>
  <c r="BB315" s="1"/>
  <c r="AU315"/>
  <c r="AQ315"/>
  <c r="AR315" s="1"/>
  <c r="AK315"/>
  <c r="AL315" s="1"/>
  <c r="AG315"/>
  <c r="AH315" s="1"/>
  <c r="AC315"/>
  <c r="X315"/>
  <c r="Y315" s="1"/>
  <c r="T315"/>
  <c r="U315" s="1"/>
  <c r="P315"/>
  <c r="Q315" s="1"/>
  <c r="L315"/>
  <c r="M315" s="1"/>
  <c r="CK314"/>
  <c r="CM314" s="1"/>
  <c r="CE314"/>
  <c r="CG314" s="1"/>
  <c r="BZ314"/>
  <c r="CB314" s="1"/>
  <c r="BT314"/>
  <c r="BP314"/>
  <c r="BQ314" s="1"/>
  <c r="BL314"/>
  <c r="BM314" s="1"/>
  <c r="BH314"/>
  <c r="BI314" s="1"/>
  <c r="AZ314"/>
  <c r="AU314"/>
  <c r="AQ314"/>
  <c r="AR314" s="1"/>
  <c r="AK314"/>
  <c r="AL314" s="1"/>
  <c r="AG314"/>
  <c r="AH314" s="1"/>
  <c r="AC314"/>
  <c r="AD314" s="1"/>
  <c r="X314"/>
  <c r="Y314" s="1"/>
  <c r="T314"/>
  <c r="U314" s="1"/>
  <c r="P314"/>
  <c r="Q314" s="1"/>
  <c r="L314"/>
  <c r="M314" s="1"/>
  <c r="CK313"/>
  <c r="CE313"/>
  <c r="CF313" s="1"/>
  <c r="CH313" s="1"/>
  <c r="BZ313"/>
  <c r="CB313" s="1"/>
  <c r="BT313"/>
  <c r="BU313" s="1"/>
  <c r="BP313"/>
  <c r="BQ313" s="1"/>
  <c r="BL313"/>
  <c r="BM313" s="1"/>
  <c r="BH313"/>
  <c r="BI313" s="1"/>
  <c r="AZ313"/>
  <c r="BB313" s="1"/>
  <c r="AU313"/>
  <c r="AV313" s="1"/>
  <c r="AQ313"/>
  <c r="AR313" s="1"/>
  <c r="AK313"/>
  <c r="AL313" s="1"/>
  <c r="AG313"/>
  <c r="AH313" s="1"/>
  <c r="AC313"/>
  <c r="AD313" s="1"/>
  <c r="X313"/>
  <c r="Y313" s="1"/>
  <c r="T313"/>
  <c r="U313" s="1"/>
  <c r="P313"/>
  <c r="L313"/>
  <c r="M313" s="1"/>
  <c r="CK312"/>
  <c r="CE312"/>
  <c r="CF312" s="1"/>
  <c r="CH312" s="1"/>
  <c r="BZ312"/>
  <c r="CA312" s="1"/>
  <c r="CC312" s="1"/>
  <c r="BT312"/>
  <c r="BU312" s="1"/>
  <c r="BP312"/>
  <c r="BQ312" s="1"/>
  <c r="BL312"/>
  <c r="BM312" s="1"/>
  <c r="BH312"/>
  <c r="BI312" s="1"/>
  <c r="AZ312"/>
  <c r="BA312" s="1"/>
  <c r="BC312" s="1"/>
  <c r="AU312"/>
  <c r="AV312" s="1"/>
  <c r="AQ312"/>
  <c r="AR312" s="1"/>
  <c r="AK312"/>
  <c r="AL312" s="1"/>
  <c r="AG312"/>
  <c r="AH312" s="1"/>
  <c r="AC312"/>
  <c r="X312"/>
  <c r="Y312" s="1"/>
  <c r="T312"/>
  <c r="U312" s="1"/>
  <c r="P312"/>
  <c r="L312"/>
  <c r="M312" s="1"/>
  <c r="CK311"/>
  <c r="CE311"/>
  <c r="CG311" s="1"/>
  <c r="BZ311"/>
  <c r="BT311"/>
  <c r="BU311" s="1"/>
  <c r="BP311"/>
  <c r="BQ311" s="1"/>
  <c r="BL311"/>
  <c r="BM311" s="1"/>
  <c r="BH311"/>
  <c r="BI311" s="1"/>
  <c r="AZ311"/>
  <c r="BB311" s="1"/>
  <c r="AU311"/>
  <c r="AQ311"/>
  <c r="AR311" s="1"/>
  <c r="AK311"/>
  <c r="AL311" s="1"/>
  <c r="AG311"/>
  <c r="AH311" s="1"/>
  <c r="AC311"/>
  <c r="X311"/>
  <c r="Y311" s="1"/>
  <c r="T311"/>
  <c r="U311" s="1"/>
  <c r="P311"/>
  <c r="Q311" s="1"/>
  <c r="L311"/>
  <c r="M311" s="1"/>
  <c r="CK310"/>
  <c r="CM310" s="1"/>
  <c r="CE310"/>
  <c r="CG310" s="1"/>
  <c r="BZ310"/>
  <c r="CB310" s="1"/>
  <c r="BT310"/>
  <c r="BP310"/>
  <c r="BQ310" s="1"/>
  <c r="BL310"/>
  <c r="BM310" s="1"/>
  <c r="BH310"/>
  <c r="BI310" s="1"/>
  <c r="AZ310"/>
  <c r="BB310" s="1"/>
  <c r="AU310"/>
  <c r="AQ310"/>
  <c r="AR310" s="1"/>
  <c r="AK310"/>
  <c r="AL310" s="1"/>
  <c r="AG310"/>
  <c r="AH310" s="1"/>
  <c r="AC310"/>
  <c r="AD310" s="1"/>
  <c r="X310"/>
  <c r="Y310" s="1"/>
  <c r="T310"/>
  <c r="U310" s="1"/>
  <c r="P310"/>
  <c r="Q310" s="1"/>
  <c r="L310"/>
  <c r="M310" s="1"/>
  <c r="CK309"/>
  <c r="CM309" s="1"/>
  <c r="CE309"/>
  <c r="BZ309"/>
  <c r="CB309" s="1"/>
  <c r="BT309"/>
  <c r="BP309"/>
  <c r="BQ309" s="1"/>
  <c r="BL309"/>
  <c r="BM309" s="1"/>
  <c r="BH309"/>
  <c r="BI309" s="1"/>
  <c r="AZ309"/>
  <c r="AU309"/>
  <c r="AV309" s="1"/>
  <c r="AQ309"/>
  <c r="AR309" s="1"/>
  <c r="AK309"/>
  <c r="AL309" s="1"/>
  <c r="AG309"/>
  <c r="AH309" s="1"/>
  <c r="AC309"/>
  <c r="AD309" s="1"/>
  <c r="X309"/>
  <c r="Y309" s="1"/>
  <c r="T309"/>
  <c r="U309" s="1"/>
  <c r="P309"/>
  <c r="L309"/>
  <c r="M309" s="1"/>
  <c r="CK308"/>
  <c r="CE308"/>
  <c r="CF308" s="1"/>
  <c r="CH308" s="1"/>
  <c r="BZ308"/>
  <c r="CA308" s="1"/>
  <c r="CC308" s="1"/>
  <c r="BT308"/>
  <c r="BU308" s="1"/>
  <c r="BP308"/>
  <c r="BQ308" s="1"/>
  <c r="BL308"/>
  <c r="BM308" s="1"/>
  <c r="BH308"/>
  <c r="BI308" s="1"/>
  <c r="AZ308"/>
  <c r="BA308" s="1"/>
  <c r="BC308" s="1"/>
  <c r="AU308"/>
  <c r="AV308" s="1"/>
  <c r="AQ308"/>
  <c r="AR308" s="1"/>
  <c r="AK308"/>
  <c r="AL308" s="1"/>
  <c r="AG308"/>
  <c r="AH308" s="1"/>
  <c r="AC308"/>
  <c r="X308"/>
  <c r="Y308" s="1"/>
  <c r="T308"/>
  <c r="U308" s="1"/>
  <c r="P308"/>
  <c r="L308"/>
  <c r="M308" s="1"/>
  <c r="CK307"/>
  <c r="CE307"/>
  <c r="CG307" s="1"/>
  <c r="BZ307"/>
  <c r="CB307" s="1"/>
  <c r="BT307"/>
  <c r="BU307" s="1"/>
  <c r="BP307"/>
  <c r="BQ307" s="1"/>
  <c r="BL307"/>
  <c r="BM307" s="1"/>
  <c r="BH307"/>
  <c r="BI307" s="1"/>
  <c r="AZ307"/>
  <c r="BB307" s="1"/>
  <c r="AU307"/>
  <c r="AQ307"/>
  <c r="AR307" s="1"/>
  <c r="AK307"/>
  <c r="AL307" s="1"/>
  <c r="AG307"/>
  <c r="AH307" s="1"/>
  <c r="AC307"/>
  <c r="AD307" s="1"/>
  <c r="X307"/>
  <c r="Y307" s="1"/>
  <c r="T307"/>
  <c r="U307" s="1"/>
  <c r="P307"/>
  <c r="L307"/>
  <c r="M307" s="1"/>
  <c r="CK306"/>
  <c r="CM306" s="1"/>
  <c r="CE306"/>
  <c r="CG306" s="1"/>
  <c r="BZ306"/>
  <c r="CB306" s="1"/>
  <c r="BT306"/>
  <c r="BP306"/>
  <c r="BQ306" s="1"/>
  <c r="BL306"/>
  <c r="BM306" s="1"/>
  <c r="BH306"/>
  <c r="BI306" s="1"/>
  <c r="AZ306"/>
  <c r="BB306" s="1"/>
  <c r="AU306"/>
  <c r="AQ306"/>
  <c r="AR306" s="1"/>
  <c r="AK306"/>
  <c r="AL306" s="1"/>
  <c r="AG306"/>
  <c r="AH306" s="1"/>
  <c r="AC306"/>
  <c r="AD306" s="1"/>
  <c r="X306"/>
  <c r="Y306" s="1"/>
  <c r="T306"/>
  <c r="U306" s="1"/>
  <c r="P306"/>
  <c r="Q306" s="1"/>
  <c r="L306"/>
  <c r="M306" s="1"/>
  <c r="CK305"/>
  <c r="CE305"/>
  <c r="CG305" s="1"/>
  <c r="BZ305"/>
  <c r="BT305"/>
  <c r="BU305" s="1"/>
  <c r="BP305"/>
  <c r="BQ305" s="1"/>
  <c r="BL305"/>
  <c r="BM305" s="1"/>
  <c r="BH305"/>
  <c r="BI305" s="1"/>
  <c r="AZ305"/>
  <c r="BA305" s="1"/>
  <c r="BC305" s="1"/>
  <c r="AU305"/>
  <c r="AV305" s="1"/>
  <c r="AQ305"/>
  <c r="AR305" s="1"/>
  <c r="AK305"/>
  <c r="AL305" s="1"/>
  <c r="AG305"/>
  <c r="AH305" s="1"/>
  <c r="AC305"/>
  <c r="X305"/>
  <c r="Y305" s="1"/>
  <c r="T305"/>
  <c r="U305" s="1"/>
  <c r="P305"/>
  <c r="Q305" s="1"/>
  <c r="L305"/>
  <c r="M305" s="1"/>
  <c r="CK304"/>
  <c r="CE304"/>
  <c r="BZ304"/>
  <c r="BT304"/>
  <c r="BU304" s="1"/>
  <c r="BP304"/>
  <c r="BQ304" s="1"/>
  <c r="BL304"/>
  <c r="BM304" s="1"/>
  <c r="BH304"/>
  <c r="BI304" s="1"/>
  <c r="AZ304"/>
  <c r="BA304" s="1"/>
  <c r="BC304" s="1"/>
  <c r="AU304"/>
  <c r="AQ304"/>
  <c r="AR304" s="1"/>
  <c r="AK304"/>
  <c r="AL304" s="1"/>
  <c r="AG304"/>
  <c r="AH304" s="1"/>
  <c r="AC304"/>
  <c r="AD304" s="1"/>
  <c r="X304"/>
  <c r="Y304" s="1"/>
  <c r="T304"/>
  <c r="U304" s="1"/>
  <c r="P304"/>
  <c r="Q304" s="1"/>
  <c r="L304"/>
  <c r="M304" s="1"/>
  <c r="CK303"/>
  <c r="CL303" s="1"/>
  <c r="CN303" s="1"/>
  <c r="CE303"/>
  <c r="CG303" s="1"/>
  <c r="BZ303"/>
  <c r="CB303" s="1"/>
  <c r="BT303"/>
  <c r="BU303" s="1"/>
  <c r="BP303"/>
  <c r="BQ303" s="1"/>
  <c r="BL303"/>
  <c r="BM303" s="1"/>
  <c r="BH303"/>
  <c r="BI303" s="1"/>
  <c r="AZ303"/>
  <c r="BB303" s="1"/>
  <c r="AU303"/>
  <c r="AQ303"/>
  <c r="AR303" s="1"/>
  <c r="AK303"/>
  <c r="AL303" s="1"/>
  <c r="AG303"/>
  <c r="AH303" s="1"/>
  <c r="AC303"/>
  <c r="AD303" s="1"/>
  <c r="X303"/>
  <c r="Y303" s="1"/>
  <c r="T303"/>
  <c r="U303" s="1"/>
  <c r="P303"/>
  <c r="Q303" s="1"/>
  <c r="L303"/>
  <c r="M303" s="1"/>
  <c r="CK302"/>
  <c r="CL302" s="1"/>
  <c r="CN302" s="1"/>
  <c r="CE302"/>
  <c r="BZ302"/>
  <c r="CA302" s="1"/>
  <c r="CC302" s="1"/>
  <c r="BT302"/>
  <c r="BU302" s="1"/>
  <c r="BP302"/>
  <c r="BQ302" s="1"/>
  <c r="BL302"/>
  <c r="BM302" s="1"/>
  <c r="BH302"/>
  <c r="BI302" s="1"/>
  <c r="AZ302"/>
  <c r="AU302"/>
  <c r="AV302" s="1"/>
  <c r="AQ302"/>
  <c r="AR302" s="1"/>
  <c r="AK302"/>
  <c r="AL302" s="1"/>
  <c r="AG302"/>
  <c r="AH302" s="1"/>
  <c r="AC302"/>
  <c r="AD302" s="1"/>
  <c r="X302"/>
  <c r="Y302" s="1"/>
  <c r="T302"/>
  <c r="U302" s="1"/>
  <c r="P302"/>
  <c r="Q302" s="1"/>
  <c r="L302"/>
  <c r="M302" s="1"/>
  <c r="CK301"/>
  <c r="CL301" s="1"/>
  <c r="CN301" s="1"/>
  <c r="CE301"/>
  <c r="CF301" s="1"/>
  <c r="CH301" s="1"/>
  <c r="BZ301"/>
  <c r="CB301" s="1"/>
  <c r="BT301"/>
  <c r="BU301" s="1"/>
  <c r="BP301"/>
  <c r="BQ301" s="1"/>
  <c r="BL301"/>
  <c r="BM301" s="1"/>
  <c r="BH301"/>
  <c r="BI301" s="1"/>
  <c r="AZ301"/>
  <c r="BA301" s="1"/>
  <c r="BC301" s="1"/>
  <c r="AU301"/>
  <c r="AV301" s="1"/>
  <c r="AQ301"/>
  <c r="AR301" s="1"/>
  <c r="AK301"/>
  <c r="AL301" s="1"/>
  <c r="AG301"/>
  <c r="AH301" s="1"/>
  <c r="AC301"/>
  <c r="AD301" s="1"/>
  <c r="X301"/>
  <c r="Y301" s="1"/>
  <c r="T301"/>
  <c r="U301" s="1"/>
  <c r="P301"/>
  <c r="L301"/>
  <c r="M301" s="1"/>
  <c r="CK300"/>
  <c r="CL300" s="1"/>
  <c r="CN300" s="1"/>
  <c r="CE300"/>
  <c r="CF300" s="1"/>
  <c r="CH300" s="1"/>
  <c r="BZ300"/>
  <c r="CA300" s="1"/>
  <c r="CC300" s="1"/>
  <c r="BT300"/>
  <c r="BU300" s="1"/>
  <c r="BP300"/>
  <c r="BQ300" s="1"/>
  <c r="BL300"/>
  <c r="BM300" s="1"/>
  <c r="BH300"/>
  <c r="BI300" s="1"/>
  <c r="AZ300"/>
  <c r="BA300" s="1"/>
  <c r="BC300" s="1"/>
  <c r="AU300"/>
  <c r="AV300" s="1"/>
  <c r="AQ300"/>
  <c r="AR300" s="1"/>
  <c r="AK300"/>
  <c r="AL300" s="1"/>
  <c r="AG300"/>
  <c r="AH300" s="1"/>
  <c r="AC300"/>
  <c r="AD300" s="1"/>
  <c r="X300"/>
  <c r="Y300" s="1"/>
  <c r="T300"/>
  <c r="U300" s="1"/>
  <c r="P300"/>
  <c r="Q300" s="1"/>
  <c r="L300"/>
  <c r="M300" s="1"/>
  <c r="CK299"/>
  <c r="CL299" s="1"/>
  <c r="CN299" s="1"/>
  <c r="CE299"/>
  <c r="BZ299"/>
  <c r="CB299" s="1"/>
  <c r="BT299"/>
  <c r="BP299"/>
  <c r="BQ299" s="1"/>
  <c r="BL299"/>
  <c r="BM299" s="1"/>
  <c r="BH299"/>
  <c r="BI299" s="1"/>
  <c r="AZ299"/>
  <c r="BA299" s="1"/>
  <c r="BC299" s="1"/>
  <c r="AU299"/>
  <c r="AV299" s="1"/>
  <c r="AQ299"/>
  <c r="AR299" s="1"/>
  <c r="AK299"/>
  <c r="AL299" s="1"/>
  <c r="AG299"/>
  <c r="AC299"/>
  <c r="AD299" s="1"/>
  <c r="X299"/>
  <c r="Y299" s="1"/>
  <c r="T299"/>
  <c r="P299"/>
  <c r="Q299" s="1"/>
  <c r="L299"/>
  <c r="M299" s="1"/>
  <c r="CK298"/>
  <c r="CE298"/>
  <c r="BZ298"/>
  <c r="CB298" s="1"/>
  <c r="BT298"/>
  <c r="BU298" s="1"/>
  <c r="BP298"/>
  <c r="BQ298" s="1"/>
  <c r="BL298"/>
  <c r="BM298" s="1"/>
  <c r="BH298"/>
  <c r="BI298" s="1"/>
  <c r="AZ298"/>
  <c r="BB298" s="1"/>
  <c r="AU298"/>
  <c r="AQ298"/>
  <c r="AR298" s="1"/>
  <c r="AK298"/>
  <c r="AL298" s="1"/>
  <c r="AG298"/>
  <c r="AH298" s="1"/>
  <c r="AC298"/>
  <c r="AD298" s="1"/>
  <c r="X298"/>
  <c r="Y298" s="1"/>
  <c r="T298"/>
  <c r="P298"/>
  <c r="Q298" s="1"/>
  <c r="L298"/>
  <c r="M298" s="1"/>
  <c r="CK297"/>
  <c r="CM297" s="1"/>
  <c r="CE297"/>
  <c r="CF297" s="1"/>
  <c r="CH297" s="1"/>
  <c r="BZ297"/>
  <c r="CA297" s="1"/>
  <c r="CC297" s="1"/>
  <c r="BT297"/>
  <c r="BU297" s="1"/>
  <c r="BP297"/>
  <c r="BL297"/>
  <c r="BM297" s="1"/>
  <c r="BH297"/>
  <c r="BI297" s="1"/>
  <c r="AZ297"/>
  <c r="BA297" s="1"/>
  <c r="BC297" s="1"/>
  <c r="AU297"/>
  <c r="AV297" s="1"/>
  <c r="AQ297"/>
  <c r="AK297"/>
  <c r="AL297" s="1"/>
  <c r="AG297"/>
  <c r="AH297" s="1"/>
  <c r="AC297"/>
  <c r="AD297" s="1"/>
  <c r="X297"/>
  <c r="Y297" s="1"/>
  <c r="T297"/>
  <c r="U297" s="1"/>
  <c r="P297"/>
  <c r="Q297" s="1"/>
  <c r="L297"/>
  <c r="M297" s="1"/>
  <c r="CK296"/>
  <c r="CL296" s="1"/>
  <c r="CN296" s="1"/>
  <c r="CE296"/>
  <c r="CF296" s="1"/>
  <c r="CH296" s="1"/>
  <c r="BZ296"/>
  <c r="CB296" s="1"/>
  <c r="BT296"/>
  <c r="BU296" s="1"/>
  <c r="BP296"/>
  <c r="BQ296" s="1"/>
  <c r="BL296"/>
  <c r="BM296" s="1"/>
  <c r="BH296"/>
  <c r="BI296" s="1"/>
  <c r="AZ296"/>
  <c r="BA296" s="1"/>
  <c r="BC296" s="1"/>
  <c r="AU296"/>
  <c r="AV296" s="1"/>
  <c r="AQ296"/>
  <c r="AK296"/>
  <c r="AL296" s="1"/>
  <c r="AG296"/>
  <c r="AH296" s="1"/>
  <c r="AC296"/>
  <c r="X296"/>
  <c r="Y296" s="1"/>
  <c r="T296"/>
  <c r="U296" s="1"/>
  <c r="P296"/>
  <c r="L296"/>
  <c r="M296" s="1"/>
  <c r="CK295"/>
  <c r="CE295"/>
  <c r="CF295" s="1"/>
  <c r="CH295" s="1"/>
  <c r="BZ295"/>
  <c r="CA295" s="1"/>
  <c r="CC295" s="1"/>
  <c r="BT295"/>
  <c r="BU295" s="1"/>
  <c r="BP295"/>
  <c r="BQ295" s="1"/>
  <c r="BL295"/>
  <c r="BM295" s="1"/>
  <c r="BH295"/>
  <c r="BI295" s="1"/>
  <c r="AZ295"/>
  <c r="BA295" s="1"/>
  <c r="BC295" s="1"/>
  <c r="AU295"/>
  <c r="AV295" s="1"/>
  <c r="AQ295"/>
  <c r="AR295" s="1"/>
  <c r="AK295"/>
  <c r="AL295" s="1"/>
  <c r="AG295"/>
  <c r="AC295"/>
  <c r="AD295" s="1"/>
  <c r="X295"/>
  <c r="Y295" s="1"/>
  <c r="T295"/>
  <c r="P295"/>
  <c r="L295"/>
  <c r="M295" s="1"/>
  <c r="CK294"/>
  <c r="CE294"/>
  <c r="BZ294"/>
  <c r="CB294" s="1"/>
  <c r="BT294"/>
  <c r="BU294" s="1"/>
  <c r="BP294"/>
  <c r="BQ294" s="1"/>
  <c r="BL294"/>
  <c r="BM294" s="1"/>
  <c r="BH294"/>
  <c r="BI294" s="1"/>
  <c r="AZ294"/>
  <c r="BB294" s="1"/>
  <c r="AU294"/>
  <c r="AQ294"/>
  <c r="AR294" s="1"/>
  <c r="AK294"/>
  <c r="AL294" s="1"/>
  <c r="AG294"/>
  <c r="AH294" s="1"/>
  <c r="AC294"/>
  <c r="AD294" s="1"/>
  <c r="X294"/>
  <c r="Y294" s="1"/>
  <c r="T294"/>
  <c r="P294"/>
  <c r="L294"/>
  <c r="M294" s="1"/>
  <c r="CK293"/>
  <c r="CM293" s="1"/>
  <c r="CE293"/>
  <c r="CF293" s="1"/>
  <c r="CH293" s="1"/>
  <c r="BZ293"/>
  <c r="CA293" s="1"/>
  <c r="CC293" s="1"/>
  <c r="BT293"/>
  <c r="BP293"/>
  <c r="BQ293" s="1"/>
  <c r="BL293"/>
  <c r="BM293" s="1"/>
  <c r="BH293"/>
  <c r="BI293" s="1"/>
  <c r="AZ293"/>
  <c r="BB293" s="1"/>
  <c r="AU293"/>
  <c r="AQ293"/>
  <c r="AR293" s="1"/>
  <c r="AK293"/>
  <c r="AL293" s="1"/>
  <c r="AG293"/>
  <c r="AH293" s="1"/>
  <c r="AC293"/>
  <c r="AD293" s="1"/>
  <c r="X293"/>
  <c r="Y293" s="1"/>
  <c r="T293"/>
  <c r="U293" s="1"/>
  <c r="P293"/>
  <c r="Q293" s="1"/>
  <c r="L293"/>
  <c r="M293" s="1"/>
  <c r="CK292"/>
  <c r="CL292" s="1"/>
  <c r="CN292" s="1"/>
  <c r="CE292"/>
  <c r="CG292" s="1"/>
  <c r="BZ292"/>
  <c r="CA292" s="1"/>
  <c r="CC292" s="1"/>
  <c r="BT292"/>
  <c r="BU292" s="1"/>
  <c r="BP292"/>
  <c r="BL292"/>
  <c r="BM292" s="1"/>
  <c r="BH292"/>
  <c r="BI292" s="1"/>
  <c r="AZ292"/>
  <c r="BA292" s="1"/>
  <c r="BC292" s="1"/>
  <c r="AU292"/>
  <c r="AV292" s="1"/>
  <c r="AQ292"/>
  <c r="AR292" s="1"/>
  <c r="AK292"/>
  <c r="AL292" s="1"/>
  <c r="AG292"/>
  <c r="AH292" s="1"/>
  <c r="AC292"/>
  <c r="X292"/>
  <c r="Y292" s="1"/>
  <c r="T292"/>
  <c r="U292" s="1"/>
  <c r="P292"/>
  <c r="Q292" s="1"/>
  <c r="L292"/>
  <c r="M292" s="1"/>
  <c r="CK291"/>
  <c r="CE291"/>
  <c r="CF291" s="1"/>
  <c r="CH291" s="1"/>
  <c r="BZ291"/>
  <c r="CA291" s="1"/>
  <c r="CC291" s="1"/>
  <c r="BT291"/>
  <c r="BU291" s="1"/>
  <c r="BP291"/>
  <c r="BQ291" s="1"/>
  <c r="BL291"/>
  <c r="BM291" s="1"/>
  <c r="BH291"/>
  <c r="BI291" s="1"/>
  <c r="AZ291"/>
  <c r="BA291" s="1"/>
  <c r="BC291" s="1"/>
  <c r="AU291"/>
  <c r="AV291" s="1"/>
  <c r="AQ291"/>
  <c r="AR291" s="1"/>
  <c r="AK291"/>
  <c r="AL291" s="1"/>
  <c r="AG291"/>
  <c r="AH291" s="1"/>
  <c r="AC291"/>
  <c r="X291"/>
  <c r="Y291" s="1"/>
  <c r="T291"/>
  <c r="U291" s="1"/>
  <c r="P291"/>
  <c r="L291"/>
  <c r="M291" s="1"/>
  <c r="CK290"/>
  <c r="CL290" s="1"/>
  <c r="CN290" s="1"/>
  <c r="CE290"/>
  <c r="CG290" s="1"/>
  <c r="BZ290"/>
  <c r="CB290" s="1"/>
  <c r="BT290"/>
  <c r="BU290" s="1"/>
  <c r="BP290"/>
  <c r="BQ290" s="1"/>
  <c r="BL290"/>
  <c r="BM290" s="1"/>
  <c r="BH290"/>
  <c r="BI290" s="1"/>
  <c r="AZ290"/>
  <c r="BB290" s="1"/>
  <c r="AU290"/>
  <c r="AV290" s="1"/>
  <c r="AQ290"/>
  <c r="AR290" s="1"/>
  <c r="AK290"/>
  <c r="AL290" s="1"/>
  <c r="AG290"/>
  <c r="AH290" s="1"/>
  <c r="AC290"/>
  <c r="AD290" s="1"/>
  <c r="X290"/>
  <c r="Y290" s="1"/>
  <c r="T290"/>
  <c r="U290" s="1"/>
  <c r="P290"/>
  <c r="L290"/>
  <c r="M290" s="1"/>
  <c r="CK289"/>
  <c r="CM289" s="1"/>
  <c r="CE289"/>
  <c r="CG289" s="1"/>
  <c r="BZ289"/>
  <c r="CB289" s="1"/>
  <c r="BT289"/>
  <c r="BP289"/>
  <c r="BQ289" s="1"/>
  <c r="BL289"/>
  <c r="BM289" s="1"/>
  <c r="BH289"/>
  <c r="BI289" s="1"/>
  <c r="AZ289"/>
  <c r="BB289" s="1"/>
  <c r="AU289"/>
  <c r="AQ289"/>
  <c r="AR289" s="1"/>
  <c r="AK289"/>
  <c r="AL289" s="1"/>
  <c r="AG289"/>
  <c r="AH289" s="1"/>
  <c r="AC289"/>
  <c r="AD289" s="1"/>
  <c r="X289"/>
  <c r="Y289" s="1"/>
  <c r="T289"/>
  <c r="U289" s="1"/>
  <c r="P289"/>
  <c r="Q289" s="1"/>
  <c r="L289"/>
  <c r="M289" s="1"/>
  <c r="CK288"/>
  <c r="CM288" s="1"/>
  <c r="CE288"/>
  <c r="BZ288"/>
  <c r="CB288" s="1"/>
  <c r="BT288"/>
  <c r="BP288"/>
  <c r="BQ288" s="1"/>
  <c r="BL288"/>
  <c r="BM288" s="1"/>
  <c r="BH288"/>
  <c r="BI288" s="1"/>
  <c r="AZ288"/>
  <c r="AU288"/>
  <c r="AQ288"/>
  <c r="AR288" s="1"/>
  <c r="AK288"/>
  <c r="AL288" s="1"/>
  <c r="AG288"/>
  <c r="AH288" s="1"/>
  <c r="AC288"/>
  <c r="AD288" s="1"/>
  <c r="X288"/>
  <c r="Y288" s="1"/>
  <c r="T288"/>
  <c r="U288" s="1"/>
  <c r="P288"/>
  <c r="L288"/>
  <c r="M288" s="1"/>
  <c r="CK287"/>
  <c r="CM287" s="1"/>
  <c r="CE287"/>
  <c r="CG287" s="1"/>
  <c r="BZ287"/>
  <c r="CA287" s="1"/>
  <c r="CC287" s="1"/>
  <c r="BT287"/>
  <c r="BU287" s="1"/>
  <c r="BP287"/>
  <c r="BL287"/>
  <c r="BM287" s="1"/>
  <c r="BH287"/>
  <c r="BI287" s="1"/>
  <c r="AZ287"/>
  <c r="BA287" s="1"/>
  <c r="BC287" s="1"/>
  <c r="AU287"/>
  <c r="AV287" s="1"/>
  <c r="AQ287"/>
  <c r="AK287"/>
  <c r="AL287" s="1"/>
  <c r="AG287"/>
  <c r="AH287" s="1"/>
  <c r="AC287"/>
  <c r="AD287" s="1"/>
  <c r="X287"/>
  <c r="Y287" s="1"/>
  <c r="T287"/>
  <c r="U287" s="1"/>
  <c r="P287"/>
  <c r="Q287" s="1"/>
  <c r="L287"/>
  <c r="M287" s="1"/>
  <c r="CK286"/>
  <c r="CM286" s="1"/>
  <c r="CE286"/>
  <c r="CG286" s="1"/>
  <c r="BZ286"/>
  <c r="CB286" s="1"/>
  <c r="BT286"/>
  <c r="BU286" s="1"/>
  <c r="BP286"/>
  <c r="BQ286" s="1"/>
  <c r="BL286"/>
  <c r="BM286" s="1"/>
  <c r="BH286"/>
  <c r="BI286" s="1"/>
  <c r="AZ286"/>
  <c r="BB286" s="1"/>
  <c r="AU286"/>
  <c r="AV286" s="1"/>
  <c r="AQ286"/>
  <c r="AR286" s="1"/>
  <c r="AK286"/>
  <c r="AL286" s="1"/>
  <c r="AG286"/>
  <c r="AH286" s="1"/>
  <c r="AC286"/>
  <c r="AD286" s="1"/>
  <c r="X286"/>
  <c r="Y286" s="1"/>
  <c r="T286"/>
  <c r="U286" s="1"/>
  <c r="P286"/>
  <c r="L286"/>
  <c r="M286" s="1"/>
  <c r="CK285"/>
  <c r="CE285"/>
  <c r="CF285" s="1"/>
  <c r="CH285" s="1"/>
  <c r="BZ285"/>
  <c r="CA285" s="1"/>
  <c r="CC285" s="1"/>
  <c r="BT285"/>
  <c r="BU285" s="1"/>
  <c r="BP285"/>
  <c r="BQ285" s="1"/>
  <c r="BL285"/>
  <c r="BM285" s="1"/>
  <c r="BH285"/>
  <c r="BI285" s="1"/>
  <c r="AZ285"/>
  <c r="BA285" s="1"/>
  <c r="BC285" s="1"/>
  <c r="AU285"/>
  <c r="AV285" s="1"/>
  <c r="AQ285"/>
  <c r="AR285" s="1"/>
  <c r="AK285"/>
  <c r="AL285" s="1"/>
  <c r="AG285"/>
  <c r="AH285" s="1"/>
  <c r="AC285"/>
  <c r="X285"/>
  <c r="Y285" s="1"/>
  <c r="T285"/>
  <c r="U285" s="1"/>
  <c r="P285"/>
  <c r="L285"/>
  <c r="M285" s="1"/>
  <c r="B285"/>
  <c r="B286" s="1"/>
  <c r="B287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CK284"/>
  <c r="CL284" s="1"/>
  <c r="CN284" s="1"/>
  <c r="CE284"/>
  <c r="CG284" s="1"/>
  <c r="BZ284"/>
  <c r="CB284" s="1"/>
  <c r="BT284"/>
  <c r="BU284" s="1"/>
  <c r="BP284"/>
  <c r="BQ284" s="1"/>
  <c r="BL284"/>
  <c r="BM284" s="1"/>
  <c r="BH284"/>
  <c r="BI284" s="1"/>
  <c r="AZ284"/>
  <c r="BB284" s="1"/>
  <c r="AU284"/>
  <c r="AV284" s="1"/>
  <c r="AQ284"/>
  <c r="AR284" s="1"/>
  <c r="AK284"/>
  <c r="AL284" s="1"/>
  <c r="AG284"/>
  <c r="AH284" s="1"/>
  <c r="AC284"/>
  <c r="AD284" s="1"/>
  <c r="X284"/>
  <c r="Y284" s="1"/>
  <c r="T284"/>
  <c r="U284" s="1"/>
  <c r="P284"/>
  <c r="L284"/>
  <c r="M284" s="1"/>
  <c r="CK276"/>
  <c r="CM276" s="1"/>
  <c r="CE276"/>
  <c r="CF276" s="1"/>
  <c r="CH276" s="1"/>
  <c r="BZ276"/>
  <c r="CA276" s="1"/>
  <c r="CC276" s="1"/>
  <c r="BT276"/>
  <c r="BU276" s="1"/>
  <c r="BP276"/>
  <c r="BL276"/>
  <c r="BM276" s="1"/>
  <c r="BH276"/>
  <c r="BI276" s="1"/>
  <c r="AZ276"/>
  <c r="BA276" s="1"/>
  <c r="BC276" s="1"/>
  <c r="AU276"/>
  <c r="AV276" s="1"/>
  <c r="AQ276"/>
  <c r="AK276"/>
  <c r="AL276" s="1"/>
  <c r="AG276"/>
  <c r="AH276" s="1"/>
  <c r="AC276"/>
  <c r="AD276" s="1"/>
  <c r="X276"/>
  <c r="Y276" s="1"/>
  <c r="T276"/>
  <c r="U276" s="1"/>
  <c r="P276"/>
  <c r="Q276" s="1"/>
  <c r="L276"/>
  <c r="M276" s="1"/>
  <c r="CK275"/>
  <c r="CE275"/>
  <c r="CF275" s="1"/>
  <c r="CH275" s="1"/>
  <c r="BZ275"/>
  <c r="CA275" s="1"/>
  <c r="CC275" s="1"/>
  <c r="BT275"/>
  <c r="BU275" s="1"/>
  <c r="BP275"/>
  <c r="BQ275" s="1"/>
  <c r="BL275"/>
  <c r="BM275" s="1"/>
  <c r="BH275"/>
  <c r="BI275" s="1"/>
  <c r="AZ275"/>
  <c r="BA275" s="1"/>
  <c r="BC275" s="1"/>
  <c r="AU275"/>
  <c r="AV275" s="1"/>
  <c r="AQ275"/>
  <c r="AR275" s="1"/>
  <c r="AK275"/>
  <c r="AL275" s="1"/>
  <c r="AG275"/>
  <c r="AC275"/>
  <c r="AD275" s="1"/>
  <c r="X275"/>
  <c r="Y275" s="1"/>
  <c r="T275"/>
  <c r="P275"/>
  <c r="Q275" s="1"/>
  <c r="L275"/>
  <c r="M275" s="1"/>
  <c r="CK274"/>
  <c r="CE274"/>
  <c r="CF274" s="1"/>
  <c r="CH274" s="1"/>
  <c r="BZ274"/>
  <c r="CA274" s="1"/>
  <c r="CC274" s="1"/>
  <c r="BT274"/>
  <c r="BU274" s="1"/>
  <c r="BP274"/>
  <c r="BQ274" s="1"/>
  <c r="BL274"/>
  <c r="BM274" s="1"/>
  <c r="BH274"/>
  <c r="BI274" s="1"/>
  <c r="AZ274"/>
  <c r="BA274" s="1"/>
  <c r="BC274" s="1"/>
  <c r="AU274"/>
  <c r="AV274" s="1"/>
  <c r="AQ274"/>
  <c r="AR274" s="1"/>
  <c r="AK274"/>
  <c r="AL274" s="1"/>
  <c r="AG274"/>
  <c r="AC274"/>
  <c r="AD274" s="1"/>
  <c r="X274"/>
  <c r="Y274" s="1"/>
  <c r="T274"/>
  <c r="P274"/>
  <c r="Q274" s="1"/>
  <c r="L274"/>
  <c r="M274" s="1"/>
  <c r="CK273"/>
  <c r="CM273" s="1"/>
  <c r="CE273"/>
  <c r="CF273" s="1"/>
  <c r="CH273" s="1"/>
  <c r="BZ273"/>
  <c r="CA273" s="1"/>
  <c r="CC273" s="1"/>
  <c r="BT273"/>
  <c r="BU273" s="1"/>
  <c r="BP273"/>
  <c r="BL273"/>
  <c r="BM273" s="1"/>
  <c r="BH273"/>
  <c r="BI273" s="1"/>
  <c r="AZ273"/>
  <c r="BA273" s="1"/>
  <c r="BC273" s="1"/>
  <c r="AU273"/>
  <c r="AV273" s="1"/>
  <c r="AQ273"/>
  <c r="AK273"/>
  <c r="AL273" s="1"/>
  <c r="AG273"/>
  <c r="AH273" s="1"/>
  <c r="AC273"/>
  <c r="AD273" s="1"/>
  <c r="X273"/>
  <c r="Y273" s="1"/>
  <c r="T273"/>
  <c r="U273" s="1"/>
  <c r="P273"/>
  <c r="Q273" s="1"/>
  <c r="L273"/>
  <c r="M273" s="1"/>
  <c r="CK272"/>
  <c r="CL272" s="1"/>
  <c r="CN272" s="1"/>
  <c r="CE272"/>
  <c r="CF272" s="1"/>
  <c r="CH272" s="1"/>
  <c r="BZ272"/>
  <c r="CA272" s="1"/>
  <c r="CC272" s="1"/>
  <c r="BT272"/>
  <c r="BU272" s="1"/>
  <c r="BP272"/>
  <c r="BL272"/>
  <c r="BM272" s="1"/>
  <c r="BH272"/>
  <c r="BI272" s="1"/>
  <c r="AZ272"/>
  <c r="BA272" s="1"/>
  <c r="BC272" s="1"/>
  <c r="AU272"/>
  <c r="AV272" s="1"/>
  <c r="AQ272"/>
  <c r="AK272"/>
  <c r="AL272" s="1"/>
  <c r="AG272"/>
  <c r="AH272" s="1"/>
  <c r="AC272"/>
  <c r="AD272" s="1"/>
  <c r="X272"/>
  <c r="Y272" s="1"/>
  <c r="T272"/>
  <c r="U272" s="1"/>
  <c r="P272"/>
  <c r="Q272" s="1"/>
  <c r="L272"/>
  <c r="M272" s="1"/>
  <c r="CK271"/>
  <c r="CE271"/>
  <c r="CF271" s="1"/>
  <c r="CH271" s="1"/>
  <c r="BZ271"/>
  <c r="CA271" s="1"/>
  <c r="CC271" s="1"/>
  <c r="BT271"/>
  <c r="BU271" s="1"/>
  <c r="BP271"/>
  <c r="BQ271" s="1"/>
  <c r="BL271"/>
  <c r="BM271" s="1"/>
  <c r="BH271"/>
  <c r="BI271" s="1"/>
  <c r="AZ271"/>
  <c r="BA271" s="1"/>
  <c r="BC271" s="1"/>
  <c r="AU271"/>
  <c r="AV271" s="1"/>
  <c r="AQ271"/>
  <c r="AR271" s="1"/>
  <c r="AK271"/>
  <c r="AL271" s="1"/>
  <c r="AG271"/>
  <c r="AC271"/>
  <c r="AD271" s="1"/>
  <c r="X271"/>
  <c r="Y271" s="1"/>
  <c r="T271"/>
  <c r="P271"/>
  <c r="Q271" s="1"/>
  <c r="L271"/>
  <c r="M271" s="1"/>
  <c r="CK270"/>
  <c r="CE270"/>
  <c r="CF270" s="1"/>
  <c r="CH270" s="1"/>
  <c r="BZ270"/>
  <c r="CA270" s="1"/>
  <c r="CC270" s="1"/>
  <c r="BT270"/>
  <c r="BU270" s="1"/>
  <c r="BP270"/>
  <c r="BQ270" s="1"/>
  <c r="BL270"/>
  <c r="BM270" s="1"/>
  <c r="BH270"/>
  <c r="BI270" s="1"/>
  <c r="AZ270"/>
  <c r="BA270" s="1"/>
  <c r="BC270" s="1"/>
  <c r="AU270"/>
  <c r="AV270" s="1"/>
  <c r="AQ270"/>
  <c r="AR270" s="1"/>
  <c r="AK270"/>
  <c r="AL270" s="1"/>
  <c r="AG270"/>
  <c r="AC270"/>
  <c r="AD270" s="1"/>
  <c r="X270"/>
  <c r="Y270" s="1"/>
  <c r="T270"/>
  <c r="P270"/>
  <c r="Q270" s="1"/>
  <c r="L270"/>
  <c r="M270" s="1"/>
  <c r="CK269"/>
  <c r="CM269" s="1"/>
  <c r="CE269"/>
  <c r="CF269" s="1"/>
  <c r="CH269" s="1"/>
  <c r="BZ269"/>
  <c r="CA269" s="1"/>
  <c r="CC269" s="1"/>
  <c r="BT269"/>
  <c r="BU269" s="1"/>
  <c r="BP269"/>
  <c r="BL269"/>
  <c r="BM269" s="1"/>
  <c r="BH269"/>
  <c r="BI269" s="1"/>
  <c r="AZ269"/>
  <c r="BA269" s="1"/>
  <c r="BC269" s="1"/>
  <c r="AU269"/>
  <c r="AV269" s="1"/>
  <c r="AQ269"/>
  <c r="AK269"/>
  <c r="AL269" s="1"/>
  <c r="AG269"/>
  <c r="AH269" s="1"/>
  <c r="AC269"/>
  <c r="AD269" s="1"/>
  <c r="X269"/>
  <c r="Y269" s="1"/>
  <c r="T269"/>
  <c r="U269" s="1"/>
  <c r="P269"/>
  <c r="Q269" s="1"/>
  <c r="L269"/>
  <c r="M269" s="1"/>
  <c r="CK268"/>
  <c r="CL268" s="1"/>
  <c r="CN268" s="1"/>
  <c r="CE268"/>
  <c r="CF268" s="1"/>
  <c r="CH268" s="1"/>
  <c r="BZ268"/>
  <c r="CA268" s="1"/>
  <c r="CC268" s="1"/>
  <c r="BT268"/>
  <c r="BU268" s="1"/>
  <c r="BP268"/>
  <c r="BL268"/>
  <c r="BM268" s="1"/>
  <c r="BH268"/>
  <c r="BI268" s="1"/>
  <c r="AZ268"/>
  <c r="BA268" s="1"/>
  <c r="BC268" s="1"/>
  <c r="AU268"/>
  <c r="AV268" s="1"/>
  <c r="AQ268"/>
  <c r="AK268"/>
  <c r="AL268" s="1"/>
  <c r="AG268"/>
  <c r="AH268" s="1"/>
  <c r="AC268"/>
  <c r="AD268" s="1"/>
  <c r="X268"/>
  <c r="Y268" s="1"/>
  <c r="T268"/>
  <c r="U268" s="1"/>
  <c r="P268"/>
  <c r="Q268" s="1"/>
  <c r="L268"/>
  <c r="M268" s="1"/>
  <c r="CK267"/>
  <c r="CE267"/>
  <c r="CF267" s="1"/>
  <c r="CH267" s="1"/>
  <c r="BZ267"/>
  <c r="CA267" s="1"/>
  <c r="CC267" s="1"/>
  <c r="BT267"/>
  <c r="BU267" s="1"/>
  <c r="BP267"/>
  <c r="BQ267" s="1"/>
  <c r="BL267"/>
  <c r="BM267" s="1"/>
  <c r="BH267"/>
  <c r="BI267" s="1"/>
  <c r="AZ267"/>
  <c r="BA267" s="1"/>
  <c r="BC267" s="1"/>
  <c r="AU267"/>
  <c r="AV267" s="1"/>
  <c r="AQ267"/>
  <c r="AR267" s="1"/>
  <c r="AK267"/>
  <c r="AL267" s="1"/>
  <c r="AG267"/>
  <c r="AC267"/>
  <c r="AD267" s="1"/>
  <c r="X267"/>
  <c r="Y267" s="1"/>
  <c r="T267"/>
  <c r="P267"/>
  <c r="Q267" s="1"/>
  <c r="L267"/>
  <c r="M267" s="1"/>
  <c r="CK266"/>
  <c r="CE266"/>
  <c r="CF266" s="1"/>
  <c r="CH266" s="1"/>
  <c r="BZ266"/>
  <c r="CA266" s="1"/>
  <c r="CC266" s="1"/>
  <c r="BT266"/>
  <c r="BU266" s="1"/>
  <c r="BP266"/>
  <c r="BQ266" s="1"/>
  <c r="BL266"/>
  <c r="BM266" s="1"/>
  <c r="BH266"/>
  <c r="BI266" s="1"/>
  <c r="AZ266"/>
  <c r="BA266" s="1"/>
  <c r="BC266" s="1"/>
  <c r="AU266"/>
  <c r="AV266" s="1"/>
  <c r="AQ266"/>
  <c r="AR266" s="1"/>
  <c r="AK266"/>
  <c r="AL266" s="1"/>
  <c r="AG266"/>
  <c r="AC266"/>
  <c r="AD266" s="1"/>
  <c r="X266"/>
  <c r="Y266" s="1"/>
  <c r="T266"/>
  <c r="P266"/>
  <c r="Q266" s="1"/>
  <c r="L266"/>
  <c r="M266" s="1"/>
  <c r="CK265"/>
  <c r="CM265" s="1"/>
  <c r="CE265"/>
  <c r="CF265" s="1"/>
  <c r="CH265" s="1"/>
  <c r="BZ265"/>
  <c r="CA265" s="1"/>
  <c r="CC265" s="1"/>
  <c r="BT265"/>
  <c r="BU265" s="1"/>
  <c r="BP265"/>
  <c r="BL265"/>
  <c r="BM265" s="1"/>
  <c r="BH265"/>
  <c r="BI265" s="1"/>
  <c r="AZ265"/>
  <c r="BA265" s="1"/>
  <c r="BC265" s="1"/>
  <c r="AU265"/>
  <c r="AV265" s="1"/>
  <c r="AQ265"/>
  <c r="AK265"/>
  <c r="AL265" s="1"/>
  <c r="AG265"/>
  <c r="AH265" s="1"/>
  <c r="AC265"/>
  <c r="AD265" s="1"/>
  <c r="X265"/>
  <c r="Y265" s="1"/>
  <c r="T265"/>
  <c r="U265" s="1"/>
  <c r="P265"/>
  <c r="Q265" s="1"/>
  <c r="L265"/>
  <c r="M265" s="1"/>
  <c r="CK264"/>
  <c r="CE264"/>
  <c r="CF264" s="1"/>
  <c r="CH264" s="1"/>
  <c r="BZ264"/>
  <c r="CA264" s="1"/>
  <c r="CC264" s="1"/>
  <c r="BT264"/>
  <c r="BU264" s="1"/>
  <c r="BP264"/>
  <c r="BQ264" s="1"/>
  <c r="BL264"/>
  <c r="BM264" s="1"/>
  <c r="BH264"/>
  <c r="BI264" s="1"/>
  <c r="AZ264"/>
  <c r="BA264" s="1"/>
  <c r="BC264" s="1"/>
  <c r="AU264"/>
  <c r="AV264" s="1"/>
  <c r="AQ264"/>
  <c r="AR264" s="1"/>
  <c r="AK264"/>
  <c r="AL264" s="1"/>
  <c r="AG264"/>
  <c r="AC264"/>
  <c r="AD264" s="1"/>
  <c r="X264"/>
  <c r="Y264" s="1"/>
  <c r="T264"/>
  <c r="P264"/>
  <c r="Q264" s="1"/>
  <c r="L264"/>
  <c r="M264" s="1"/>
  <c r="CK263"/>
  <c r="CE263"/>
  <c r="CF263" s="1"/>
  <c r="CH263" s="1"/>
  <c r="BZ263"/>
  <c r="CA263" s="1"/>
  <c r="CC263" s="1"/>
  <c r="BT263"/>
  <c r="BU263" s="1"/>
  <c r="BP263"/>
  <c r="BQ263" s="1"/>
  <c r="BL263"/>
  <c r="BM263" s="1"/>
  <c r="BH263"/>
  <c r="BI263" s="1"/>
  <c r="AZ263"/>
  <c r="BA263" s="1"/>
  <c r="BC263" s="1"/>
  <c r="AU263"/>
  <c r="AV263" s="1"/>
  <c r="AQ263"/>
  <c r="AR263" s="1"/>
  <c r="AK263"/>
  <c r="AL263" s="1"/>
  <c r="AG263"/>
  <c r="AC263"/>
  <c r="AD263" s="1"/>
  <c r="X263"/>
  <c r="Y263" s="1"/>
  <c r="T263"/>
  <c r="P263"/>
  <c r="Q263" s="1"/>
  <c r="L263"/>
  <c r="M263" s="1"/>
  <c r="CK262"/>
  <c r="CM262" s="1"/>
  <c r="CE262"/>
  <c r="CF262" s="1"/>
  <c r="CH262" s="1"/>
  <c r="BZ262"/>
  <c r="CA262" s="1"/>
  <c r="CC262" s="1"/>
  <c r="BT262"/>
  <c r="BU262" s="1"/>
  <c r="BP262"/>
  <c r="BL262"/>
  <c r="BM262" s="1"/>
  <c r="BH262"/>
  <c r="BI262" s="1"/>
  <c r="AZ262"/>
  <c r="BA262" s="1"/>
  <c r="BC262" s="1"/>
  <c r="AU262"/>
  <c r="AV262" s="1"/>
  <c r="AQ262"/>
  <c r="AK262"/>
  <c r="AL262" s="1"/>
  <c r="AG262"/>
  <c r="AH262" s="1"/>
  <c r="AC262"/>
  <c r="AD262" s="1"/>
  <c r="X262"/>
  <c r="Y262" s="1"/>
  <c r="T262"/>
  <c r="U262" s="1"/>
  <c r="P262"/>
  <c r="Q262" s="1"/>
  <c r="L262"/>
  <c r="M262" s="1"/>
  <c r="CK261"/>
  <c r="CL261" s="1"/>
  <c r="CN261" s="1"/>
  <c r="CE261"/>
  <c r="CF261" s="1"/>
  <c r="CH261" s="1"/>
  <c r="BZ261"/>
  <c r="CB261" s="1"/>
  <c r="BT261"/>
  <c r="BU261" s="1"/>
  <c r="BP261"/>
  <c r="BL261"/>
  <c r="BM261" s="1"/>
  <c r="BH261"/>
  <c r="BI261" s="1"/>
  <c r="AZ261"/>
  <c r="BA261" s="1"/>
  <c r="BC261" s="1"/>
  <c r="AU261"/>
  <c r="AV261" s="1"/>
  <c r="AQ261"/>
  <c r="AK261"/>
  <c r="AL261" s="1"/>
  <c r="AG261"/>
  <c r="AH261" s="1"/>
  <c r="AC261"/>
  <c r="AD261" s="1"/>
  <c r="X261"/>
  <c r="Y261" s="1"/>
  <c r="T261"/>
  <c r="U261" s="1"/>
  <c r="P261"/>
  <c r="Q261" s="1"/>
  <c r="L261"/>
  <c r="M261" s="1"/>
  <c r="CK260"/>
  <c r="CM260" s="1"/>
  <c r="CE260"/>
  <c r="CG260" s="1"/>
  <c r="BZ260"/>
  <c r="CB260" s="1"/>
  <c r="BT260"/>
  <c r="BU260" s="1"/>
  <c r="BP260"/>
  <c r="BQ260" s="1"/>
  <c r="BL260"/>
  <c r="BM260" s="1"/>
  <c r="BH260"/>
  <c r="BI260" s="1"/>
  <c r="AZ260"/>
  <c r="BB260" s="1"/>
  <c r="AU260"/>
  <c r="AQ260"/>
  <c r="AR260" s="1"/>
  <c r="AK260"/>
  <c r="AL260" s="1"/>
  <c r="AG260"/>
  <c r="AH260" s="1"/>
  <c r="AC260"/>
  <c r="AD260" s="1"/>
  <c r="X260"/>
  <c r="Y260" s="1"/>
  <c r="T260"/>
  <c r="P260"/>
  <c r="Q260" s="1"/>
  <c r="L260"/>
  <c r="M260" s="1"/>
  <c r="CK259"/>
  <c r="CE259"/>
  <c r="BZ259"/>
  <c r="BT259"/>
  <c r="BP259"/>
  <c r="BQ259" s="1"/>
  <c r="BL259"/>
  <c r="BM259" s="1"/>
  <c r="BH259"/>
  <c r="BI259" s="1"/>
  <c r="AZ259"/>
  <c r="AU259"/>
  <c r="AQ259"/>
  <c r="AR259" s="1"/>
  <c r="AK259"/>
  <c r="AL259" s="1"/>
  <c r="AG259"/>
  <c r="AH259" s="1"/>
  <c r="AC259"/>
  <c r="AD259" s="1"/>
  <c r="X259"/>
  <c r="Y259" s="1"/>
  <c r="T259"/>
  <c r="U259" s="1"/>
  <c r="P259"/>
  <c r="L259"/>
  <c r="M259" s="1"/>
  <c r="CK258"/>
  <c r="CM258" s="1"/>
  <c r="CE258"/>
  <c r="CF258" s="1"/>
  <c r="CH258" s="1"/>
  <c r="BZ258"/>
  <c r="CA258" s="1"/>
  <c r="CC258" s="1"/>
  <c r="BT258"/>
  <c r="BU258" s="1"/>
  <c r="BP258"/>
  <c r="BL258"/>
  <c r="BM258" s="1"/>
  <c r="BH258"/>
  <c r="BI258" s="1"/>
  <c r="AZ258"/>
  <c r="BA258" s="1"/>
  <c r="BC258" s="1"/>
  <c r="AU258"/>
  <c r="AV258" s="1"/>
  <c r="AQ258"/>
  <c r="AR258" s="1"/>
  <c r="AK258"/>
  <c r="AL258" s="1"/>
  <c r="AG258"/>
  <c r="AH258" s="1"/>
  <c r="AC258"/>
  <c r="X258"/>
  <c r="Y258" s="1"/>
  <c r="T258"/>
  <c r="U258" s="1"/>
  <c r="P258"/>
  <c r="Q258" s="1"/>
  <c r="L258"/>
  <c r="M258" s="1"/>
  <c r="CK257"/>
  <c r="CL257" s="1"/>
  <c r="CN257" s="1"/>
  <c r="CE257"/>
  <c r="CF257" s="1"/>
  <c r="CH257" s="1"/>
  <c r="BZ257"/>
  <c r="CB257" s="1"/>
  <c r="BT257"/>
  <c r="BU257" s="1"/>
  <c r="BP257"/>
  <c r="BQ257" s="1"/>
  <c r="BL257"/>
  <c r="BM257" s="1"/>
  <c r="BH257"/>
  <c r="BI257" s="1"/>
  <c r="AZ257"/>
  <c r="BA257" s="1"/>
  <c r="BC257" s="1"/>
  <c r="AU257"/>
  <c r="AV257" s="1"/>
  <c r="AQ257"/>
  <c r="AR257" s="1"/>
  <c r="AK257"/>
  <c r="AL257" s="1"/>
  <c r="AG257"/>
  <c r="AH257" s="1"/>
  <c r="AC257"/>
  <c r="X257"/>
  <c r="Y257" s="1"/>
  <c r="T257"/>
  <c r="U257" s="1"/>
  <c r="P257"/>
  <c r="L257"/>
  <c r="M257" s="1"/>
  <c r="CK256"/>
  <c r="CM256" s="1"/>
  <c r="CE256"/>
  <c r="CG256" s="1"/>
  <c r="BZ256"/>
  <c r="CB256" s="1"/>
  <c r="BT256"/>
  <c r="BU256" s="1"/>
  <c r="BP256"/>
  <c r="BQ256" s="1"/>
  <c r="BL256"/>
  <c r="BM256" s="1"/>
  <c r="BH256"/>
  <c r="BI256" s="1"/>
  <c r="AZ256"/>
  <c r="BB256" s="1"/>
  <c r="AU256"/>
  <c r="AQ256"/>
  <c r="AR256" s="1"/>
  <c r="AK256"/>
  <c r="AL256" s="1"/>
  <c r="AG256"/>
  <c r="AH256" s="1"/>
  <c r="AC256"/>
  <c r="AD256" s="1"/>
  <c r="X256"/>
  <c r="Y256" s="1"/>
  <c r="T256"/>
  <c r="P256"/>
  <c r="Q256" s="1"/>
  <c r="L256"/>
  <c r="M256" s="1"/>
  <c r="CK255"/>
  <c r="CL255" s="1"/>
  <c r="CN255" s="1"/>
  <c r="CE255"/>
  <c r="CG255" s="1"/>
  <c r="BZ255"/>
  <c r="CB255" s="1"/>
  <c r="BT255"/>
  <c r="BU255" s="1"/>
  <c r="BP255"/>
  <c r="BQ255" s="1"/>
  <c r="BL255"/>
  <c r="BM255" s="1"/>
  <c r="BH255"/>
  <c r="BI255" s="1"/>
  <c r="AZ255"/>
  <c r="BB255" s="1"/>
  <c r="AU255"/>
  <c r="AQ255"/>
  <c r="AR255" s="1"/>
  <c r="AK255"/>
  <c r="AL255" s="1"/>
  <c r="AG255"/>
  <c r="AH255" s="1"/>
  <c r="AC255"/>
  <c r="AD255" s="1"/>
  <c r="X255"/>
  <c r="Y255" s="1"/>
  <c r="T255"/>
  <c r="U255" s="1"/>
  <c r="P255"/>
  <c r="Q255" s="1"/>
  <c r="L255"/>
  <c r="M255" s="1"/>
  <c r="CK254"/>
  <c r="CE254"/>
  <c r="CF254" s="1"/>
  <c r="CH254" s="1"/>
  <c r="BZ254"/>
  <c r="CA254" s="1"/>
  <c r="CC254" s="1"/>
  <c r="BT254"/>
  <c r="BU254" s="1"/>
  <c r="BP254"/>
  <c r="BQ254" s="1"/>
  <c r="BL254"/>
  <c r="BM254" s="1"/>
  <c r="BH254"/>
  <c r="BI254" s="1"/>
  <c r="AZ254"/>
  <c r="BA254" s="1"/>
  <c r="BC254" s="1"/>
  <c r="AU254"/>
  <c r="AV254" s="1"/>
  <c r="AQ254"/>
  <c r="AR254" s="1"/>
  <c r="AK254"/>
  <c r="AL254" s="1"/>
  <c r="AG254"/>
  <c r="AC254"/>
  <c r="AD254" s="1"/>
  <c r="X254"/>
  <c r="Y254" s="1"/>
  <c r="T254"/>
  <c r="P254"/>
  <c r="Q254" s="1"/>
  <c r="L254"/>
  <c r="M254" s="1"/>
  <c r="CK253"/>
  <c r="CM253" s="1"/>
  <c r="CE253"/>
  <c r="CF253" s="1"/>
  <c r="CH253" s="1"/>
  <c r="BZ253"/>
  <c r="CA253" s="1"/>
  <c r="CC253" s="1"/>
  <c r="BT253"/>
  <c r="BU253" s="1"/>
  <c r="BP253"/>
  <c r="BL253"/>
  <c r="BM253" s="1"/>
  <c r="BH253"/>
  <c r="BI253" s="1"/>
  <c r="AZ253"/>
  <c r="BA253" s="1"/>
  <c r="BC253" s="1"/>
  <c r="AV253"/>
  <c r="AQ253"/>
  <c r="AK253"/>
  <c r="AL253" s="1"/>
  <c r="AG253"/>
  <c r="AH253" s="1"/>
  <c r="AC253"/>
  <c r="AD253" s="1"/>
  <c r="X253"/>
  <c r="Y253" s="1"/>
  <c r="T253"/>
  <c r="U253" s="1"/>
  <c r="P253"/>
  <c r="Q253" s="1"/>
  <c r="L253"/>
  <c r="M253" s="1"/>
  <c r="CK252"/>
  <c r="CM252" s="1"/>
  <c r="CE252"/>
  <c r="CF252" s="1"/>
  <c r="CH252" s="1"/>
  <c r="BZ252"/>
  <c r="CA252" s="1"/>
  <c r="CC252" s="1"/>
  <c r="BT252"/>
  <c r="BU252" s="1"/>
  <c r="BP252"/>
  <c r="BL252"/>
  <c r="BM252" s="1"/>
  <c r="BH252"/>
  <c r="BI252" s="1"/>
  <c r="AZ252"/>
  <c r="BA252" s="1"/>
  <c r="BC252" s="1"/>
  <c r="AU252"/>
  <c r="AV252" s="1"/>
  <c r="AQ252"/>
  <c r="AK252"/>
  <c r="AL252" s="1"/>
  <c r="AG252"/>
  <c r="AH252" s="1"/>
  <c r="AC252"/>
  <c r="AD252" s="1"/>
  <c r="X252"/>
  <c r="Y252" s="1"/>
  <c r="T252"/>
  <c r="U252" s="1"/>
  <c r="P252"/>
  <c r="Q252" s="1"/>
  <c r="L252"/>
  <c r="M252" s="1"/>
  <c r="CK251"/>
  <c r="CE251"/>
  <c r="CF251" s="1"/>
  <c r="CH251" s="1"/>
  <c r="BZ251"/>
  <c r="CA251" s="1"/>
  <c r="CC251" s="1"/>
  <c r="BT251"/>
  <c r="BU251" s="1"/>
  <c r="BP251"/>
  <c r="BQ251" s="1"/>
  <c r="BL251"/>
  <c r="BM251" s="1"/>
  <c r="BH251"/>
  <c r="BI251" s="1"/>
  <c r="AZ251"/>
  <c r="BA251" s="1"/>
  <c r="BC251" s="1"/>
  <c r="AU251"/>
  <c r="AV251" s="1"/>
  <c r="AQ251"/>
  <c r="AR251" s="1"/>
  <c r="AK251"/>
  <c r="AL251" s="1"/>
  <c r="AG251"/>
  <c r="AC251"/>
  <c r="AD251" s="1"/>
  <c r="X251"/>
  <c r="Y251" s="1"/>
  <c r="T251"/>
  <c r="P251"/>
  <c r="Q251" s="1"/>
  <c r="L251"/>
  <c r="M251" s="1"/>
  <c r="CK250"/>
  <c r="CE250"/>
  <c r="CF250" s="1"/>
  <c r="CH250" s="1"/>
  <c r="BZ250"/>
  <c r="CA250" s="1"/>
  <c r="CC250" s="1"/>
  <c r="BT250"/>
  <c r="BU250" s="1"/>
  <c r="BP250"/>
  <c r="BQ250" s="1"/>
  <c r="BL250"/>
  <c r="BM250" s="1"/>
  <c r="BH250"/>
  <c r="BI250" s="1"/>
  <c r="AZ250"/>
  <c r="BA250" s="1"/>
  <c r="BC250" s="1"/>
  <c r="AU250"/>
  <c r="AV250" s="1"/>
  <c r="AQ250"/>
  <c r="AR250" s="1"/>
  <c r="AK250"/>
  <c r="AL250" s="1"/>
  <c r="AG250"/>
  <c r="AC250"/>
  <c r="AD250" s="1"/>
  <c r="X250"/>
  <c r="Y250" s="1"/>
  <c r="T250"/>
  <c r="P250"/>
  <c r="Q250" s="1"/>
  <c r="L250"/>
  <c r="M250" s="1"/>
  <c r="CK249"/>
  <c r="CM249" s="1"/>
  <c r="CE249"/>
  <c r="CF249" s="1"/>
  <c r="CH249" s="1"/>
  <c r="BZ249"/>
  <c r="CA249" s="1"/>
  <c r="CC249" s="1"/>
  <c r="BT249"/>
  <c r="BU249" s="1"/>
  <c r="BP249"/>
  <c r="BL249"/>
  <c r="BM249" s="1"/>
  <c r="BH249"/>
  <c r="BI249" s="1"/>
  <c r="AZ249"/>
  <c r="BA249" s="1"/>
  <c r="BC249" s="1"/>
  <c r="AU249"/>
  <c r="AV249" s="1"/>
  <c r="AQ249"/>
  <c r="AK249"/>
  <c r="AL249" s="1"/>
  <c r="AG249"/>
  <c r="AH249" s="1"/>
  <c r="AC249"/>
  <c r="AD249" s="1"/>
  <c r="X249"/>
  <c r="Y249" s="1"/>
  <c r="T249"/>
  <c r="U249" s="1"/>
  <c r="P249"/>
  <c r="Q249" s="1"/>
  <c r="L249"/>
  <c r="M249" s="1"/>
  <c r="CK248"/>
  <c r="CM248" s="1"/>
  <c r="CE248"/>
  <c r="CF248" s="1"/>
  <c r="CH248" s="1"/>
  <c r="BZ248"/>
  <c r="CA248" s="1"/>
  <c r="CC248" s="1"/>
  <c r="BT248"/>
  <c r="BU248" s="1"/>
  <c r="BP248"/>
  <c r="BL248"/>
  <c r="BM248" s="1"/>
  <c r="BH248"/>
  <c r="BI248" s="1"/>
  <c r="AZ248"/>
  <c r="BA248" s="1"/>
  <c r="BC248" s="1"/>
  <c r="AU248"/>
  <c r="AV248" s="1"/>
  <c r="AQ248"/>
  <c r="AK248"/>
  <c r="AL248" s="1"/>
  <c r="AG248"/>
  <c r="AH248" s="1"/>
  <c r="AC248"/>
  <c r="AD248" s="1"/>
  <c r="X248"/>
  <c r="Y248" s="1"/>
  <c r="T248"/>
  <c r="U248" s="1"/>
  <c r="P248"/>
  <c r="Q248" s="1"/>
  <c r="L248"/>
  <c r="M248" s="1"/>
  <c r="CK247"/>
  <c r="CL247" s="1"/>
  <c r="CN247" s="1"/>
  <c r="CE247"/>
  <c r="CF247" s="1"/>
  <c r="CH247" s="1"/>
  <c r="BZ247"/>
  <c r="CA247" s="1"/>
  <c r="CC247" s="1"/>
  <c r="BT247"/>
  <c r="BU247" s="1"/>
  <c r="BP247"/>
  <c r="BQ247" s="1"/>
  <c r="BL247"/>
  <c r="BM247" s="1"/>
  <c r="BH247"/>
  <c r="BI247" s="1"/>
  <c r="AZ247"/>
  <c r="BA247" s="1"/>
  <c r="BC247" s="1"/>
  <c r="AU247"/>
  <c r="AV247" s="1"/>
  <c r="AQ247"/>
  <c r="AR247" s="1"/>
  <c r="AK247"/>
  <c r="AL247" s="1"/>
  <c r="AG247"/>
  <c r="AH247" s="1"/>
  <c r="AC247"/>
  <c r="AD247" s="1"/>
  <c r="X247"/>
  <c r="Y247" s="1"/>
  <c r="T247"/>
  <c r="U247" s="1"/>
  <c r="P247"/>
  <c r="Q247" s="1"/>
  <c r="L247"/>
  <c r="M247" s="1"/>
  <c r="CK246"/>
  <c r="CE246"/>
  <c r="CF246" s="1"/>
  <c r="CH246" s="1"/>
  <c r="BZ246"/>
  <c r="CA246" s="1"/>
  <c r="CC246" s="1"/>
  <c r="BT246"/>
  <c r="BU246" s="1"/>
  <c r="BP246"/>
  <c r="BQ246" s="1"/>
  <c r="BL246"/>
  <c r="BM246" s="1"/>
  <c r="BH246"/>
  <c r="BI246" s="1"/>
  <c r="AZ246"/>
  <c r="BA246" s="1"/>
  <c r="BC246" s="1"/>
  <c r="AU246"/>
  <c r="AV246" s="1"/>
  <c r="AQ246"/>
  <c r="AR246" s="1"/>
  <c r="AK246"/>
  <c r="AL246" s="1"/>
  <c r="AG246"/>
  <c r="AC246"/>
  <c r="AD246" s="1"/>
  <c r="X246"/>
  <c r="Y246" s="1"/>
  <c r="T246"/>
  <c r="P246"/>
  <c r="Q246" s="1"/>
  <c r="L246"/>
  <c r="M246" s="1"/>
  <c r="CK245"/>
  <c r="CM245" s="1"/>
  <c r="CE245"/>
  <c r="CF245" s="1"/>
  <c r="CH245" s="1"/>
  <c r="BZ245"/>
  <c r="CA245" s="1"/>
  <c r="CC245" s="1"/>
  <c r="BT245"/>
  <c r="BU245" s="1"/>
  <c r="BP245"/>
  <c r="BQ245" s="1"/>
  <c r="BL245"/>
  <c r="BM245" s="1"/>
  <c r="BH245"/>
  <c r="BI245" s="1"/>
  <c r="AZ245"/>
  <c r="BA245" s="1"/>
  <c r="BC245" s="1"/>
  <c r="AU245"/>
  <c r="AV245" s="1"/>
  <c r="AQ245"/>
  <c r="AR245" s="1"/>
  <c r="AK245"/>
  <c r="AL245" s="1"/>
  <c r="AG245"/>
  <c r="AH245" s="1"/>
  <c r="AC245"/>
  <c r="AD245" s="1"/>
  <c r="X245"/>
  <c r="Y245" s="1"/>
  <c r="T245"/>
  <c r="U245" s="1"/>
  <c r="P245"/>
  <c r="Q245" s="1"/>
  <c r="L245"/>
  <c r="M245" s="1"/>
  <c r="CK244"/>
  <c r="CM244" s="1"/>
  <c r="CE244"/>
  <c r="CF244" s="1"/>
  <c r="CH244" s="1"/>
  <c r="BZ244"/>
  <c r="CA244" s="1"/>
  <c r="CC244" s="1"/>
  <c r="BT244"/>
  <c r="BU244" s="1"/>
  <c r="BP244"/>
  <c r="BL244"/>
  <c r="BM244" s="1"/>
  <c r="BH244"/>
  <c r="BI244" s="1"/>
  <c r="AZ244"/>
  <c r="BA244" s="1"/>
  <c r="BC244" s="1"/>
  <c r="AU244"/>
  <c r="AV244" s="1"/>
  <c r="AQ244"/>
  <c r="AK244"/>
  <c r="AL244" s="1"/>
  <c r="AG244"/>
  <c r="AH244" s="1"/>
  <c r="AC244"/>
  <c r="AD244" s="1"/>
  <c r="X244"/>
  <c r="Y244" s="1"/>
  <c r="T244"/>
  <c r="U244" s="1"/>
  <c r="P244"/>
  <c r="Q244" s="1"/>
  <c r="L244"/>
  <c r="M244" s="1"/>
  <c r="CK243"/>
  <c r="CL243" s="1"/>
  <c r="CN243" s="1"/>
  <c r="CE243"/>
  <c r="CF243" s="1"/>
  <c r="CH243" s="1"/>
  <c r="BZ243"/>
  <c r="CA243" s="1"/>
  <c r="CC243" s="1"/>
  <c r="BT243"/>
  <c r="BU243" s="1"/>
  <c r="BP243"/>
  <c r="BQ243" s="1"/>
  <c r="BL243"/>
  <c r="BM243" s="1"/>
  <c r="BH243"/>
  <c r="BI243" s="1"/>
  <c r="AZ243"/>
  <c r="BA243" s="1"/>
  <c r="BC243" s="1"/>
  <c r="AU243"/>
  <c r="AV243" s="1"/>
  <c r="AQ243"/>
  <c r="AR243" s="1"/>
  <c r="AK243"/>
  <c r="AL243" s="1"/>
  <c r="AG243"/>
  <c r="AH243" s="1"/>
  <c r="AC243"/>
  <c r="AD243" s="1"/>
  <c r="X243"/>
  <c r="Y243" s="1"/>
  <c r="T243"/>
  <c r="U243" s="1"/>
  <c r="P243"/>
  <c r="Q243" s="1"/>
  <c r="L243"/>
  <c r="M243" s="1"/>
  <c r="CK242"/>
  <c r="CE242"/>
  <c r="CF242" s="1"/>
  <c r="CH242" s="1"/>
  <c r="BZ242"/>
  <c r="CA242" s="1"/>
  <c r="CC242" s="1"/>
  <c r="BT242"/>
  <c r="BU242" s="1"/>
  <c r="BP242"/>
  <c r="BQ242" s="1"/>
  <c r="BL242"/>
  <c r="BM242" s="1"/>
  <c r="BH242"/>
  <c r="BI242" s="1"/>
  <c r="AZ242"/>
  <c r="BA242" s="1"/>
  <c r="BC242" s="1"/>
  <c r="AU242"/>
  <c r="AV242" s="1"/>
  <c r="AQ242"/>
  <c r="AR242" s="1"/>
  <c r="AK242"/>
  <c r="AL242" s="1"/>
  <c r="AG242"/>
  <c r="AC242"/>
  <c r="AD242" s="1"/>
  <c r="X242"/>
  <c r="Y242" s="1"/>
  <c r="T242"/>
  <c r="P242"/>
  <c r="Q242" s="1"/>
  <c r="L242"/>
  <c r="M242" s="1"/>
  <c r="CK241"/>
  <c r="CM241" s="1"/>
  <c r="CE241"/>
  <c r="CF241" s="1"/>
  <c r="CH241" s="1"/>
  <c r="BZ241"/>
  <c r="CA241" s="1"/>
  <c r="CC241" s="1"/>
  <c r="BT241"/>
  <c r="BU241" s="1"/>
  <c r="BP241"/>
  <c r="BQ241" s="1"/>
  <c r="BL241"/>
  <c r="BM241" s="1"/>
  <c r="BH241"/>
  <c r="BI241" s="1"/>
  <c r="AZ241"/>
  <c r="BA241" s="1"/>
  <c r="BC241" s="1"/>
  <c r="AU241"/>
  <c r="AV241" s="1"/>
  <c r="AQ241"/>
  <c r="AR241" s="1"/>
  <c r="AK241"/>
  <c r="AL241" s="1"/>
  <c r="AG241"/>
  <c r="AH241" s="1"/>
  <c r="AC241"/>
  <c r="AD241" s="1"/>
  <c r="X241"/>
  <c r="Y241" s="1"/>
  <c r="T241"/>
  <c r="U241" s="1"/>
  <c r="P241"/>
  <c r="Q241" s="1"/>
  <c r="L241"/>
  <c r="M241" s="1"/>
  <c r="CK240"/>
  <c r="CL240" s="1"/>
  <c r="CN240" s="1"/>
  <c r="CE240"/>
  <c r="CF240" s="1"/>
  <c r="CH240" s="1"/>
  <c r="BZ240"/>
  <c r="CA240" s="1"/>
  <c r="CC240" s="1"/>
  <c r="BT240"/>
  <c r="BU240" s="1"/>
  <c r="BP240"/>
  <c r="BQ240" s="1"/>
  <c r="BL240"/>
  <c r="BM240" s="1"/>
  <c r="BH240"/>
  <c r="BI240" s="1"/>
  <c r="AZ240"/>
  <c r="BA240" s="1"/>
  <c r="BC240" s="1"/>
  <c r="AU240"/>
  <c r="AV240" s="1"/>
  <c r="AQ240"/>
  <c r="AR240" s="1"/>
  <c r="AK240"/>
  <c r="AL240" s="1"/>
  <c r="AG240"/>
  <c r="AH240" s="1"/>
  <c r="AC240"/>
  <c r="AD240" s="1"/>
  <c r="X240"/>
  <c r="Y240" s="1"/>
  <c r="T240"/>
  <c r="U240" s="1"/>
  <c r="P240"/>
  <c r="Q240" s="1"/>
  <c r="L240"/>
  <c r="M240" s="1"/>
  <c r="B240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6" s="1"/>
  <c r="B267" s="1"/>
  <c r="B268" s="1"/>
  <c r="B269" s="1"/>
  <c r="B270" s="1"/>
  <c r="B271" s="1"/>
  <c r="B272" s="1"/>
  <c r="B273" s="1"/>
  <c r="B274" s="1"/>
  <c r="B275" s="1"/>
  <c r="B276" s="1"/>
  <c r="CK239"/>
  <c r="CE239"/>
  <c r="CF239" s="1"/>
  <c r="CH239" s="1"/>
  <c r="BZ239"/>
  <c r="CA239" s="1"/>
  <c r="CC239" s="1"/>
  <c r="BT239"/>
  <c r="BU239" s="1"/>
  <c r="BP239"/>
  <c r="BQ239" s="1"/>
  <c r="BL239"/>
  <c r="BM239" s="1"/>
  <c r="BH239"/>
  <c r="BI239" s="1"/>
  <c r="AZ239"/>
  <c r="BA239" s="1"/>
  <c r="BC239" s="1"/>
  <c r="AU239"/>
  <c r="AV239" s="1"/>
  <c r="AQ239"/>
  <c r="AR239" s="1"/>
  <c r="AK239"/>
  <c r="AL239" s="1"/>
  <c r="AG239"/>
  <c r="AC239"/>
  <c r="AD239" s="1"/>
  <c r="X239"/>
  <c r="Y239" s="1"/>
  <c r="T239"/>
  <c r="P239"/>
  <c r="Q239" s="1"/>
  <c r="L239"/>
  <c r="M239" s="1"/>
  <c r="CK231"/>
  <c r="CM231" s="1"/>
  <c r="CE231"/>
  <c r="CG231" s="1"/>
  <c r="BZ231"/>
  <c r="CB231" s="1"/>
  <c r="BT231"/>
  <c r="BU231" s="1"/>
  <c r="BP231"/>
  <c r="BQ231" s="1"/>
  <c r="BL231"/>
  <c r="BM231" s="1"/>
  <c r="BH231"/>
  <c r="BI231" s="1"/>
  <c r="AZ231"/>
  <c r="BB231" s="1"/>
  <c r="AU231"/>
  <c r="AQ231"/>
  <c r="AR231" s="1"/>
  <c r="AK231"/>
  <c r="AL231" s="1"/>
  <c r="AG231"/>
  <c r="AH231" s="1"/>
  <c r="AC231"/>
  <c r="AD231" s="1"/>
  <c r="X231"/>
  <c r="Y231" s="1"/>
  <c r="T231"/>
  <c r="U231" s="1"/>
  <c r="P231"/>
  <c r="Q231" s="1"/>
  <c r="L231"/>
  <c r="M231" s="1"/>
  <c r="CK230"/>
  <c r="CE230"/>
  <c r="CF230" s="1"/>
  <c r="CH230" s="1"/>
  <c r="BZ230"/>
  <c r="CA230" s="1"/>
  <c r="CC230" s="1"/>
  <c r="BT230"/>
  <c r="BU230" s="1"/>
  <c r="BP230"/>
  <c r="BQ230" s="1"/>
  <c r="BL230"/>
  <c r="BM230" s="1"/>
  <c r="BH230"/>
  <c r="BI230" s="1"/>
  <c r="AZ230"/>
  <c r="BA230" s="1"/>
  <c r="BC230" s="1"/>
  <c r="AU230"/>
  <c r="AV230" s="1"/>
  <c r="AQ230"/>
  <c r="AR230" s="1"/>
  <c r="AK230"/>
  <c r="AL230" s="1"/>
  <c r="AG230"/>
  <c r="AC230"/>
  <c r="AD230" s="1"/>
  <c r="X230"/>
  <c r="Y230" s="1"/>
  <c r="T230"/>
  <c r="P230"/>
  <c r="L230"/>
  <c r="M230" s="1"/>
  <c r="CK229"/>
  <c r="CM229" s="1"/>
  <c r="CE229"/>
  <c r="CF229" s="1"/>
  <c r="CH229" s="1"/>
  <c r="BZ229"/>
  <c r="CB229" s="1"/>
  <c r="BT229"/>
  <c r="BU229" s="1"/>
  <c r="BP229"/>
  <c r="BQ229" s="1"/>
  <c r="BL229"/>
  <c r="BM229" s="1"/>
  <c r="BH229"/>
  <c r="BI229" s="1"/>
  <c r="AZ229"/>
  <c r="BB229" s="1"/>
  <c r="AU229"/>
  <c r="AV229" s="1"/>
  <c r="AQ229"/>
  <c r="AR229" s="1"/>
  <c r="AK229"/>
  <c r="AL229" s="1"/>
  <c r="AG229"/>
  <c r="AH229" s="1"/>
  <c r="AC229"/>
  <c r="AD229" s="1"/>
  <c r="X229"/>
  <c r="Y229" s="1"/>
  <c r="T229"/>
  <c r="U229" s="1"/>
  <c r="P229"/>
  <c r="L229"/>
  <c r="M229" s="1"/>
  <c r="CK228"/>
  <c r="CE228"/>
  <c r="CF228" s="1"/>
  <c r="CH228" s="1"/>
  <c r="BZ228"/>
  <c r="BT228"/>
  <c r="BU228" s="1"/>
  <c r="BP228"/>
  <c r="BL228"/>
  <c r="BM228" s="1"/>
  <c r="BH228"/>
  <c r="BI228" s="1"/>
  <c r="AZ228"/>
  <c r="BA228" s="1"/>
  <c r="BC228" s="1"/>
  <c r="AU228"/>
  <c r="AV228" s="1"/>
  <c r="AQ228"/>
  <c r="AK228"/>
  <c r="AL228" s="1"/>
  <c r="AG228"/>
  <c r="AH228" s="1"/>
  <c r="AC228"/>
  <c r="AD228" s="1"/>
  <c r="X228"/>
  <c r="Y228" s="1"/>
  <c r="T228"/>
  <c r="U228" s="1"/>
  <c r="P228"/>
  <c r="Q228" s="1"/>
  <c r="L228"/>
  <c r="M228" s="1"/>
  <c r="CK227"/>
  <c r="CM227" s="1"/>
  <c r="CE227"/>
  <c r="CG227" s="1"/>
  <c r="BZ227"/>
  <c r="CB227" s="1"/>
  <c r="BT227"/>
  <c r="BU227" s="1"/>
  <c r="BP227"/>
  <c r="BQ227" s="1"/>
  <c r="BL227"/>
  <c r="BM227" s="1"/>
  <c r="BH227"/>
  <c r="BI227" s="1"/>
  <c r="AZ227"/>
  <c r="BB227" s="1"/>
  <c r="AU227"/>
  <c r="AQ227"/>
  <c r="AR227" s="1"/>
  <c r="AK227"/>
  <c r="AL227" s="1"/>
  <c r="AG227"/>
  <c r="AH227" s="1"/>
  <c r="AC227"/>
  <c r="X227"/>
  <c r="Y227" s="1"/>
  <c r="T227"/>
  <c r="U227" s="1"/>
  <c r="P227"/>
  <c r="Q227" s="1"/>
  <c r="L227"/>
  <c r="M227" s="1"/>
  <c r="CK226"/>
  <c r="CE226"/>
  <c r="CF226" s="1"/>
  <c r="CH226" s="1"/>
  <c r="BZ226"/>
  <c r="CA226" s="1"/>
  <c r="CC226" s="1"/>
  <c r="BT226"/>
  <c r="BU226" s="1"/>
  <c r="BP226"/>
  <c r="BQ226" s="1"/>
  <c r="BL226"/>
  <c r="BM226" s="1"/>
  <c r="BH226"/>
  <c r="BI226" s="1"/>
  <c r="AZ226"/>
  <c r="BA226" s="1"/>
  <c r="BC226" s="1"/>
  <c r="AU226"/>
  <c r="AV226" s="1"/>
  <c r="AQ226"/>
  <c r="AR226" s="1"/>
  <c r="AK226"/>
  <c r="AL226" s="1"/>
  <c r="AG226"/>
  <c r="AH226" s="1"/>
  <c r="AC226"/>
  <c r="X226"/>
  <c r="Y226" s="1"/>
  <c r="T226"/>
  <c r="U226" s="1"/>
  <c r="P226"/>
  <c r="L226"/>
  <c r="M226" s="1"/>
  <c r="CK225"/>
  <c r="CE225"/>
  <c r="CG225" s="1"/>
  <c r="BZ225"/>
  <c r="BT225"/>
  <c r="BU225" s="1"/>
  <c r="BP225"/>
  <c r="BQ225" s="1"/>
  <c r="BL225"/>
  <c r="BM225" s="1"/>
  <c r="BH225"/>
  <c r="BI225" s="1"/>
  <c r="AZ225"/>
  <c r="BB225" s="1"/>
  <c r="AU225"/>
  <c r="AQ225"/>
  <c r="AR225" s="1"/>
  <c r="AK225"/>
  <c r="AL225" s="1"/>
  <c r="AG225"/>
  <c r="AH225" s="1"/>
  <c r="AC225"/>
  <c r="X225"/>
  <c r="Y225" s="1"/>
  <c r="T225"/>
  <c r="U225" s="1"/>
  <c r="P225"/>
  <c r="Q225" s="1"/>
  <c r="L225"/>
  <c r="M225" s="1"/>
  <c r="CK224"/>
  <c r="CM224" s="1"/>
  <c r="CE224"/>
  <c r="CG224" s="1"/>
  <c r="BZ224"/>
  <c r="CB224" s="1"/>
  <c r="BT224"/>
  <c r="BP224"/>
  <c r="BQ224" s="1"/>
  <c r="BL224"/>
  <c r="BM224" s="1"/>
  <c r="BH224"/>
  <c r="BI224" s="1"/>
  <c r="AZ224"/>
  <c r="BB224" s="1"/>
  <c r="AU224"/>
  <c r="AQ224"/>
  <c r="AR224" s="1"/>
  <c r="AK224"/>
  <c r="AL224" s="1"/>
  <c r="AG224"/>
  <c r="AH224" s="1"/>
  <c r="AC224"/>
  <c r="AD224" s="1"/>
  <c r="X224"/>
  <c r="Y224" s="1"/>
  <c r="T224"/>
  <c r="U224" s="1"/>
  <c r="P224"/>
  <c r="Q224" s="1"/>
  <c r="L224"/>
  <c r="M224" s="1"/>
  <c r="CK223"/>
  <c r="CM223" s="1"/>
  <c r="CE223"/>
  <c r="CG223" s="1"/>
  <c r="BZ223"/>
  <c r="CB223" s="1"/>
  <c r="BT223"/>
  <c r="BU223" s="1"/>
  <c r="BP223"/>
  <c r="BQ223" s="1"/>
  <c r="BL223"/>
  <c r="BM223" s="1"/>
  <c r="BH223"/>
  <c r="BI223" s="1"/>
  <c r="AZ223"/>
  <c r="BB223" s="1"/>
  <c r="AU223"/>
  <c r="AV223" s="1"/>
  <c r="AQ223"/>
  <c r="AR223" s="1"/>
  <c r="AK223"/>
  <c r="AL223" s="1"/>
  <c r="AG223"/>
  <c r="AH223" s="1"/>
  <c r="AC223"/>
  <c r="AD223" s="1"/>
  <c r="X223"/>
  <c r="Y223" s="1"/>
  <c r="T223"/>
  <c r="U223" s="1"/>
  <c r="P223"/>
  <c r="Q223" s="1"/>
  <c r="L223"/>
  <c r="M223" s="1"/>
  <c r="CK222"/>
  <c r="CE222"/>
  <c r="CF222" s="1"/>
  <c r="CH222" s="1"/>
  <c r="BZ222"/>
  <c r="CA222" s="1"/>
  <c r="CC222" s="1"/>
  <c r="BT222"/>
  <c r="BU222" s="1"/>
  <c r="BP222"/>
  <c r="BQ222" s="1"/>
  <c r="BL222"/>
  <c r="BM222" s="1"/>
  <c r="BH222"/>
  <c r="BI222" s="1"/>
  <c r="AZ222"/>
  <c r="BA222" s="1"/>
  <c r="BC222" s="1"/>
  <c r="AU222"/>
  <c r="AV222" s="1"/>
  <c r="AQ222"/>
  <c r="AR222" s="1"/>
  <c r="AK222"/>
  <c r="AL222" s="1"/>
  <c r="AG222"/>
  <c r="AH222" s="1"/>
  <c r="AC222"/>
  <c r="X222"/>
  <c r="Y222" s="1"/>
  <c r="T222"/>
  <c r="U222" s="1"/>
  <c r="P222"/>
  <c r="L222"/>
  <c r="M222" s="1"/>
  <c r="CK221"/>
  <c r="CM221" s="1"/>
  <c r="CE221"/>
  <c r="BZ221"/>
  <c r="CB221" s="1"/>
  <c r="BT221"/>
  <c r="BP221"/>
  <c r="BQ221" s="1"/>
  <c r="BL221"/>
  <c r="BM221" s="1"/>
  <c r="BH221"/>
  <c r="BI221" s="1"/>
  <c r="AZ221"/>
  <c r="AU221"/>
  <c r="AV221" s="1"/>
  <c r="AQ221"/>
  <c r="AR221" s="1"/>
  <c r="AK221"/>
  <c r="AL221" s="1"/>
  <c r="AG221"/>
  <c r="AH221" s="1"/>
  <c r="AC221"/>
  <c r="AD221" s="1"/>
  <c r="X221"/>
  <c r="Y221" s="1"/>
  <c r="T221"/>
  <c r="U221" s="1"/>
  <c r="P221"/>
  <c r="L221"/>
  <c r="M221" s="1"/>
  <c r="CK220"/>
  <c r="CM220" s="1"/>
  <c r="CE220"/>
  <c r="CG220" s="1"/>
  <c r="BZ220"/>
  <c r="CB220" s="1"/>
  <c r="BT220"/>
  <c r="BP220"/>
  <c r="BQ220" s="1"/>
  <c r="BL220"/>
  <c r="BM220" s="1"/>
  <c r="BH220"/>
  <c r="BI220" s="1"/>
  <c r="AZ220"/>
  <c r="BB220" s="1"/>
  <c r="AU220"/>
  <c r="AQ220"/>
  <c r="AR220" s="1"/>
  <c r="AK220"/>
  <c r="AL220" s="1"/>
  <c r="AG220"/>
  <c r="AH220" s="1"/>
  <c r="AC220"/>
  <c r="AD220" s="1"/>
  <c r="X220"/>
  <c r="Y220" s="1"/>
  <c r="T220"/>
  <c r="U220" s="1"/>
  <c r="P220"/>
  <c r="Q220" s="1"/>
  <c r="L220"/>
  <c r="M220" s="1"/>
  <c r="CK219"/>
  <c r="CM219" s="1"/>
  <c r="CE219"/>
  <c r="CG219" s="1"/>
  <c r="BZ219"/>
  <c r="CB219" s="1"/>
  <c r="BT219"/>
  <c r="BU219" s="1"/>
  <c r="BP219"/>
  <c r="BQ219" s="1"/>
  <c r="BL219"/>
  <c r="BM219" s="1"/>
  <c r="BH219"/>
  <c r="BI219" s="1"/>
  <c r="AZ219"/>
  <c r="BB219" s="1"/>
  <c r="AU219"/>
  <c r="AQ219"/>
  <c r="AR219" s="1"/>
  <c r="AK219"/>
  <c r="AL219" s="1"/>
  <c r="AG219"/>
  <c r="AH219" s="1"/>
  <c r="AC219"/>
  <c r="AD219" s="1"/>
  <c r="X219"/>
  <c r="Y219" s="1"/>
  <c r="T219"/>
  <c r="U219" s="1"/>
  <c r="P219"/>
  <c r="Q219" s="1"/>
  <c r="L219"/>
  <c r="M219" s="1"/>
  <c r="CK218"/>
  <c r="CE218"/>
  <c r="CF218" s="1"/>
  <c r="CH218" s="1"/>
  <c r="BZ218"/>
  <c r="CA218" s="1"/>
  <c r="CC218" s="1"/>
  <c r="BT218"/>
  <c r="BU218" s="1"/>
  <c r="BP218"/>
  <c r="BQ218" s="1"/>
  <c r="BL218"/>
  <c r="BM218" s="1"/>
  <c r="BH218"/>
  <c r="BI218" s="1"/>
  <c r="AZ218"/>
  <c r="BA218" s="1"/>
  <c r="BC218" s="1"/>
  <c r="AU218"/>
  <c r="AV218" s="1"/>
  <c r="AQ218"/>
  <c r="AR218" s="1"/>
  <c r="AK218"/>
  <c r="AL218" s="1"/>
  <c r="AG218"/>
  <c r="AH218" s="1"/>
  <c r="AC218"/>
  <c r="X218"/>
  <c r="Y218" s="1"/>
  <c r="T218"/>
  <c r="U218" s="1"/>
  <c r="P218"/>
  <c r="L218"/>
  <c r="M218" s="1"/>
  <c r="CK217"/>
  <c r="CL217" s="1"/>
  <c r="CN217" s="1"/>
  <c r="CE217"/>
  <c r="CG217" s="1"/>
  <c r="BZ217"/>
  <c r="CB217" s="1"/>
  <c r="BT217"/>
  <c r="BU217" s="1"/>
  <c r="BP217"/>
  <c r="BQ217" s="1"/>
  <c r="BL217"/>
  <c r="BM217" s="1"/>
  <c r="BH217"/>
  <c r="BI217" s="1"/>
  <c r="AZ217"/>
  <c r="BB217" s="1"/>
  <c r="AU217"/>
  <c r="AV217" s="1"/>
  <c r="AQ217"/>
  <c r="AR217" s="1"/>
  <c r="AK217"/>
  <c r="AL217" s="1"/>
  <c r="AG217"/>
  <c r="AH217" s="1"/>
  <c r="AC217"/>
  <c r="AD217" s="1"/>
  <c r="X217"/>
  <c r="Y217" s="1"/>
  <c r="T217"/>
  <c r="U217" s="1"/>
  <c r="P217"/>
  <c r="Q217" s="1"/>
  <c r="L217"/>
  <c r="M217" s="1"/>
  <c r="CK216"/>
  <c r="CM216" s="1"/>
  <c r="CE216"/>
  <c r="CG216" s="1"/>
  <c r="BZ216"/>
  <c r="CB216" s="1"/>
  <c r="BT216"/>
  <c r="BP216"/>
  <c r="BQ216" s="1"/>
  <c r="BL216"/>
  <c r="BM216" s="1"/>
  <c r="BH216"/>
  <c r="BI216" s="1"/>
  <c r="AZ216"/>
  <c r="BB216" s="1"/>
  <c r="AU216"/>
  <c r="AQ216"/>
  <c r="AR216" s="1"/>
  <c r="AK216"/>
  <c r="AL216" s="1"/>
  <c r="AG216"/>
  <c r="AH216" s="1"/>
  <c r="AC216"/>
  <c r="AD216" s="1"/>
  <c r="X216"/>
  <c r="Y216" s="1"/>
  <c r="T216"/>
  <c r="U216" s="1"/>
  <c r="P216"/>
  <c r="Q216" s="1"/>
  <c r="L216"/>
  <c r="M216" s="1"/>
  <c r="CK215"/>
  <c r="CM215" s="1"/>
  <c r="CE215"/>
  <c r="CG215" s="1"/>
  <c r="BZ215"/>
  <c r="CB215" s="1"/>
  <c r="BT215"/>
  <c r="BU215" s="1"/>
  <c r="BP215"/>
  <c r="BQ215" s="1"/>
  <c r="BL215"/>
  <c r="BM215" s="1"/>
  <c r="BH215"/>
  <c r="BI215" s="1"/>
  <c r="AZ215"/>
  <c r="BB215" s="1"/>
  <c r="AU215"/>
  <c r="AQ215"/>
  <c r="AR215" s="1"/>
  <c r="AK215"/>
  <c r="AL215" s="1"/>
  <c r="AG215"/>
  <c r="AH215" s="1"/>
  <c r="AC215"/>
  <c r="X215"/>
  <c r="Y215" s="1"/>
  <c r="T215"/>
  <c r="U215" s="1"/>
  <c r="P215"/>
  <c r="Q215" s="1"/>
  <c r="L215"/>
  <c r="M215" s="1"/>
  <c r="CK214"/>
  <c r="CL214" s="1"/>
  <c r="CN214" s="1"/>
  <c r="CE214"/>
  <c r="BZ214"/>
  <c r="CA214" s="1"/>
  <c r="CC214" s="1"/>
  <c r="BT214"/>
  <c r="BU214" s="1"/>
  <c r="BP214"/>
  <c r="BQ214" s="1"/>
  <c r="BL214"/>
  <c r="BM214" s="1"/>
  <c r="BH214"/>
  <c r="BI214" s="1"/>
  <c r="AZ214"/>
  <c r="AU214"/>
  <c r="AV214" s="1"/>
  <c r="AQ214"/>
  <c r="AR214" s="1"/>
  <c r="AK214"/>
  <c r="AL214" s="1"/>
  <c r="AG214"/>
  <c r="AH214" s="1"/>
  <c r="AC214"/>
  <c r="AD214" s="1"/>
  <c r="X214"/>
  <c r="Y214" s="1"/>
  <c r="T214"/>
  <c r="U214" s="1"/>
  <c r="P214"/>
  <c r="Q214" s="1"/>
  <c r="L214"/>
  <c r="M214" s="1"/>
  <c r="CK213"/>
  <c r="CE213"/>
  <c r="CG213" s="1"/>
  <c r="BZ213"/>
  <c r="CB213" s="1"/>
  <c r="BT213"/>
  <c r="BU213" s="1"/>
  <c r="BP213"/>
  <c r="BQ213" s="1"/>
  <c r="BL213"/>
  <c r="BM213" s="1"/>
  <c r="BH213"/>
  <c r="BI213" s="1"/>
  <c r="AZ213"/>
  <c r="AU213"/>
  <c r="AV213" s="1"/>
  <c r="AQ213"/>
  <c r="AR213" s="1"/>
  <c r="AK213"/>
  <c r="AL213" s="1"/>
  <c r="AG213"/>
  <c r="AH213" s="1"/>
  <c r="AC213"/>
  <c r="AD213" s="1"/>
  <c r="X213"/>
  <c r="Y213" s="1"/>
  <c r="T213"/>
  <c r="U213" s="1"/>
  <c r="P213"/>
  <c r="Q213" s="1"/>
  <c r="L213"/>
  <c r="M213" s="1"/>
  <c r="CK212"/>
  <c r="CE212"/>
  <c r="CF212" s="1"/>
  <c r="CH212" s="1"/>
  <c r="BZ212"/>
  <c r="BT212"/>
  <c r="BU212" s="1"/>
  <c r="BP212"/>
  <c r="BQ212" s="1"/>
  <c r="BL212"/>
  <c r="BM212" s="1"/>
  <c r="BH212"/>
  <c r="BI212" s="1"/>
  <c r="AZ212"/>
  <c r="BA212" s="1"/>
  <c r="BC212" s="1"/>
  <c r="AU212"/>
  <c r="AQ212"/>
  <c r="AR212" s="1"/>
  <c r="AK212"/>
  <c r="AL212" s="1"/>
  <c r="AG212"/>
  <c r="AH212" s="1"/>
  <c r="AC212"/>
  <c r="AD212" s="1"/>
  <c r="X212"/>
  <c r="Y212" s="1"/>
  <c r="T212"/>
  <c r="U212" s="1"/>
  <c r="P212"/>
  <c r="Q212" s="1"/>
  <c r="L212"/>
  <c r="M212" s="1"/>
  <c r="CK211"/>
  <c r="CM211" s="1"/>
  <c r="CE211"/>
  <c r="CG211" s="1"/>
  <c r="BZ211"/>
  <c r="CB211" s="1"/>
  <c r="BT211"/>
  <c r="BU211" s="1"/>
  <c r="BP211"/>
  <c r="BQ211" s="1"/>
  <c r="BL211"/>
  <c r="BM211" s="1"/>
  <c r="BH211"/>
  <c r="BI211" s="1"/>
  <c r="AZ211"/>
  <c r="BB211" s="1"/>
  <c r="AU211"/>
  <c r="AV211" s="1"/>
  <c r="AQ211"/>
  <c r="AR211" s="1"/>
  <c r="AK211"/>
  <c r="AL211" s="1"/>
  <c r="AG211"/>
  <c r="AH211" s="1"/>
  <c r="AC211"/>
  <c r="AD211" s="1"/>
  <c r="X211"/>
  <c r="Y211" s="1"/>
  <c r="T211"/>
  <c r="U211" s="1"/>
  <c r="P211"/>
  <c r="L211"/>
  <c r="M211" s="1"/>
  <c r="CK210"/>
  <c r="CL210" s="1"/>
  <c r="CN210" s="1"/>
  <c r="CE210"/>
  <c r="CF210" s="1"/>
  <c r="CH210" s="1"/>
  <c r="BZ210"/>
  <c r="CA210" s="1"/>
  <c r="CC210" s="1"/>
  <c r="BT210"/>
  <c r="BU210" s="1"/>
  <c r="BP210"/>
  <c r="BQ210" s="1"/>
  <c r="BL210"/>
  <c r="BM210" s="1"/>
  <c r="BH210"/>
  <c r="BI210" s="1"/>
  <c r="AZ210"/>
  <c r="BA210" s="1"/>
  <c r="BC210" s="1"/>
  <c r="AU210"/>
  <c r="AV210" s="1"/>
  <c r="AQ210"/>
  <c r="AR210" s="1"/>
  <c r="AK210"/>
  <c r="AL210" s="1"/>
  <c r="AG210"/>
  <c r="AH210" s="1"/>
  <c r="AC210"/>
  <c r="AD210" s="1"/>
  <c r="X210"/>
  <c r="Y210" s="1"/>
  <c r="T210"/>
  <c r="U210" s="1"/>
  <c r="P210"/>
  <c r="Q210" s="1"/>
  <c r="L210"/>
  <c r="M210" s="1"/>
  <c r="CK209"/>
  <c r="CL209" s="1"/>
  <c r="CN209" s="1"/>
  <c r="CE209"/>
  <c r="CF209" s="1"/>
  <c r="CH209" s="1"/>
  <c r="BZ209"/>
  <c r="CA209" s="1"/>
  <c r="CC209" s="1"/>
  <c r="BT209"/>
  <c r="BU209" s="1"/>
  <c r="BP209"/>
  <c r="BQ209" s="1"/>
  <c r="BL209"/>
  <c r="BM209" s="1"/>
  <c r="BH209"/>
  <c r="BI209" s="1"/>
  <c r="AZ209"/>
  <c r="BA209" s="1"/>
  <c r="BC209" s="1"/>
  <c r="AU209"/>
  <c r="AV209" s="1"/>
  <c r="AQ209"/>
  <c r="AR209" s="1"/>
  <c r="AK209"/>
  <c r="AL209" s="1"/>
  <c r="AG209"/>
  <c r="AC209"/>
  <c r="AD209" s="1"/>
  <c r="X209"/>
  <c r="Y209" s="1"/>
  <c r="T209"/>
  <c r="P209"/>
  <c r="Q209" s="1"/>
  <c r="L209"/>
  <c r="M209" s="1"/>
  <c r="CK208"/>
  <c r="CE208"/>
  <c r="CG208" s="1"/>
  <c r="BZ208"/>
  <c r="CB208" s="1"/>
  <c r="BT208"/>
  <c r="BP208"/>
  <c r="BQ208" s="1"/>
  <c r="BL208"/>
  <c r="BM208" s="1"/>
  <c r="BH208"/>
  <c r="BI208" s="1"/>
  <c r="AZ208"/>
  <c r="BB208" s="1"/>
  <c r="AU208"/>
  <c r="AV208" s="1"/>
  <c r="AQ208"/>
  <c r="AR208" s="1"/>
  <c r="AK208"/>
  <c r="AL208" s="1"/>
  <c r="AG208"/>
  <c r="AH208" s="1"/>
  <c r="AC208"/>
  <c r="AD208" s="1"/>
  <c r="X208"/>
  <c r="Y208" s="1"/>
  <c r="T208"/>
  <c r="U208" s="1"/>
  <c r="P208"/>
  <c r="Q208" s="1"/>
  <c r="L208"/>
  <c r="M208" s="1"/>
  <c r="CK207"/>
  <c r="CE207"/>
  <c r="CF207" s="1"/>
  <c r="CH207" s="1"/>
  <c r="BZ207"/>
  <c r="BT207"/>
  <c r="BU207" s="1"/>
  <c r="BP207"/>
  <c r="BL207"/>
  <c r="BM207" s="1"/>
  <c r="BH207"/>
  <c r="BI207" s="1"/>
  <c r="AZ207"/>
  <c r="BA207" s="1"/>
  <c r="BC207" s="1"/>
  <c r="AU207"/>
  <c r="AV207" s="1"/>
  <c r="AQ207"/>
  <c r="AK207"/>
  <c r="AL207" s="1"/>
  <c r="AG207"/>
  <c r="AH207" s="1"/>
  <c r="AC207"/>
  <c r="AD207" s="1"/>
  <c r="X207"/>
  <c r="Y207" s="1"/>
  <c r="T207"/>
  <c r="U207" s="1"/>
  <c r="P207"/>
  <c r="Q207" s="1"/>
  <c r="L207"/>
  <c r="M207" s="1"/>
  <c r="CK206"/>
  <c r="CM206" s="1"/>
  <c r="CE206"/>
  <c r="CF206" s="1"/>
  <c r="CH206" s="1"/>
  <c r="BZ206"/>
  <c r="CB206" s="1"/>
  <c r="BT206"/>
  <c r="BU206" s="1"/>
  <c r="BP206"/>
  <c r="BQ206" s="1"/>
  <c r="BL206"/>
  <c r="BM206" s="1"/>
  <c r="BH206"/>
  <c r="BI206" s="1"/>
  <c r="AZ206"/>
  <c r="BA206" s="1"/>
  <c r="BC206" s="1"/>
  <c r="AU206"/>
  <c r="AV206" s="1"/>
  <c r="AQ206"/>
  <c r="AK206"/>
  <c r="AL206" s="1"/>
  <c r="AG206"/>
  <c r="AH206" s="1"/>
  <c r="AC206"/>
  <c r="AD206" s="1"/>
  <c r="X206"/>
  <c r="Y206" s="1"/>
  <c r="T206"/>
  <c r="U206" s="1"/>
  <c r="P206"/>
  <c r="L206"/>
  <c r="M206" s="1"/>
  <c r="CK205"/>
  <c r="CE205"/>
  <c r="CF205" s="1"/>
  <c r="CH205" s="1"/>
  <c r="BZ205"/>
  <c r="CA205" s="1"/>
  <c r="CC205" s="1"/>
  <c r="BT205"/>
  <c r="BU205" s="1"/>
  <c r="BP205"/>
  <c r="BQ205" s="1"/>
  <c r="BL205"/>
  <c r="BM205" s="1"/>
  <c r="BH205"/>
  <c r="BI205" s="1"/>
  <c r="AZ205"/>
  <c r="BA205" s="1"/>
  <c r="BC205" s="1"/>
  <c r="AU205"/>
  <c r="AV205" s="1"/>
  <c r="AQ205"/>
  <c r="AR205" s="1"/>
  <c r="AK205"/>
  <c r="AL205" s="1"/>
  <c r="AG205"/>
  <c r="AC205"/>
  <c r="AD205" s="1"/>
  <c r="X205"/>
  <c r="Y205" s="1"/>
  <c r="T205"/>
  <c r="P205"/>
  <c r="Q205" s="1"/>
  <c r="L205"/>
  <c r="M205" s="1"/>
  <c r="CK204"/>
  <c r="CL204" s="1"/>
  <c r="CN204" s="1"/>
  <c r="CE204"/>
  <c r="CG204" s="1"/>
  <c r="BZ204"/>
  <c r="CB204" s="1"/>
  <c r="BT204"/>
  <c r="BU204" s="1"/>
  <c r="BP204"/>
  <c r="BQ204" s="1"/>
  <c r="BL204"/>
  <c r="BM204" s="1"/>
  <c r="BH204"/>
  <c r="BI204" s="1"/>
  <c r="AZ204"/>
  <c r="BB204" s="1"/>
  <c r="AU204"/>
  <c r="AQ204"/>
  <c r="AR204" s="1"/>
  <c r="AK204"/>
  <c r="AL204" s="1"/>
  <c r="AG204"/>
  <c r="AH204" s="1"/>
  <c r="AC204"/>
  <c r="AD204" s="1"/>
  <c r="X204"/>
  <c r="Y204" s="1"/>
  <c r="T204"/>
  <c r="P204"/>
  <c r="Q204" s="1"/>
  <c r="L204"/>
  <c r="M204" s="1"/>
  <c r="CK203"/>
  <c r="CM203" s="1"/>
  <c r="CE203"/>
  <c r="CF203" s="1"/>
  <c r="CH203" s="1"/>
  <c r="BZ203"/>
  <c r="CA203" s="1"/>
  <c r="CC203" s="1"/>
  <c r="BT203"/>
  <c r="BU203" s="1"/>
  <c r="BP203"/>
  <c r="BL203"/>
  <c r="BM203" s="1"/>
  <c r="BH203"/>
  <c r="BI203" s="1"/>
  <c r="AZ203"/>
  <c r="BA203" s="1"/>
  <c r="BC203" s="1"/>
  <c r="AU203"/>
  <c r="AV203" s="1"/>
  <c r="AQ203"/>
  <c r="AK203"/>
  <c r="AL203" s="1"/>
  <c r="AG203"/>
  <c r="AH203" s="1"/>
  <c r="AC203"/>
  <c r="AD203" s="1"/>
  <c r="X203"/>
  <c r="Y203" s="1"/>
  <c r="T203"/>
  <c r="U203" s="1"/>
  <c r="P203"/>
  <c r="Q203" s="1"/>
  <c r="L203"/>
  <c r="M203" s="1"/>
  <c r="CK202"/>
  <c r="CM202" s="1"/>
  <c r="CE202"/>
  <c r="CG202" s="1"/>
  <c r="BZ202"/>
  <c r="CB202" s="1"/>
  <c r="BT202"/>
  <c r="BU202" s="1"/>
  <c r="BP202"/>
  <c r="BQ202" s="1"/>
  <c r="BL202"/>
  <c r="BM202" s="1"/>
  <c r="BH202"/>
  <c r="BI202" s="1"/>
  <c r="AZ202"/>
  <c r="BB202" s="1"/>
  <c r="AU202"/>
  <c r="AV202" s="1"/>
  <c r="AQ202"/>
  <c r="AR202" s="1"/>
  <c r="AK202"/>
  <c r="AL202" s="1"/>
  <c r="AG202"/>
  <c r="AH202" s="1"/>
  <c r="AC202"/>
  <c r="X202"/>
  <c r="Y202" s="1"/>
  <c r="T202"/>
  <c r="U202" s="1"/>
  <c r="P202"/>
  <c r="Q202" s="1"/>
  <c r="L202"/>
  <c r="M202" s="1"/>
  <c r="CK201"/>
  <c r="CE201"/>
  <c r="CF201" s="1"/>
  <c r="CH201" s="1"/>
  <c r="BZ201"/>
  <c r="CA201" s="1"/>
  <c r="CC201" s="1"/>
  <c r="BT201"/>
  <c r="BU201" s="1"/>
  <c r="BP201"/>
  <c r="BQ201" s="1"/>
  <c r="BL201"/>
  <c r="BM201" s="1"/>
  <c r="BH201"/>
  <c r="BI201" s="1"/>
  <c r="AZ201"/>
  <c r="BA201" s="1"/>
  <c r="BC201" s="1"/>
  <c r="AU201"/>
  <c r="AV201" s="1"/>
  <c r="AQ201"/>
  <c r="AR201" s="1"/>
  <c r="AK201"/>
  <c r="AL201" s="1"/>
  <c r="AG201"/>
  <c r="AC201"/>
  <c r="AD201" s="1"/>
  <c r="X201"/>
  <c r="Y201" s="1"/>
  <c r="T201"/>
  <c r="P201"/>
  <c r="Q201" s="1"/>
  <c r="L201"/>
  <c r="M201" s="1"/>
  <c r="CK200"/>
  <c r="CL200" s="1"/>
  <c r="CN200" s="1"/>
  <c r="CE200"/>
  <c r="CG200" s="1"/>
  <c r="BZ200"/>
  <c r="CB200" s="1"/>
  <c r="BT200"/>
  <c r="BU200" s="1"/>
  <c r="BP200"/>
  <c r="BQ200" s="1"/>
  <c r="BL200"/>
  <c r="BM200" s="1"/>
  <c r="BH200"/>
  <c r="BI200" s="1"/>
  <c r="AZ200"/>
  <c r="BB200" s="1"/>
  <c r="AU200"/>
  <c r="AV200" s="1"/>
  <c r="AQ200"/>
  <c r="AR200" s="1"/>
  <c r="AK200"/>
  <c r="AL200" s="1"/>
  <c r="AG200"/>
  <c r="AH200" s="1"/>
  <c r="AC200"/>
  <c r="AD200" s="1"/>
  <c r="X200"/>
  <c r="Y200" s="1"/>
  <c r="T200"/>
  <c r="U200" s="1"/>
  <c r="P200"/>
  <c r="L200"/>
  <c r="M200" s="1"/>
  <c r="CK199"/>
  <c r="CM199" s="1"/>
  <c r="CE199"/>
  <c r="CF199" s="1"/>
  <c r="CH199" s="1"/>
  <c r="BZ199"/>
  <c r="CA199" s="1"/>
  <c r="CC199" s="1"/>
  <c r="BT199"/>
  <c r="BU199" s="1"/>
  <c r="BP199"/>
  <c r="BL199"/>
  <c r="BM199" s="1"/>
  <c r="BH199"/>
  <c r="BI199" s="1"/>
  <c r="AZ199"/>
  <c r="BA199" s="1"/>
  <c r="BC199" s="1"/>
  <c r="AU199"/>
  <c r="AV199" s="1"/>
  <c r="AQ199"/>
  <c r="AK199"/>
  <c r="AL199" s="1"/>
  <c r="AG199"/>
  <c r="AH199" s="1"/>
  <c r="AC199"/>
  <c r="AD199" s="1"/>
  <c r="X199"/>
  <c r="Y199" s="1"/>
  <c r="T199"/>
  <c r="U199" s="1"/>
  <c r="P199"/>
  <c r="Q199" s="1"/>
  <c r="L199"/>
  <c r="M199" s="1"/>
  <c r="CK198"/>
  <c r="CM198" s="1"/>
  <c r="CE198"/>
  <c r="CG198" s="1"/>
  <c r="BZ198"/>
  <c r="CB198" s="1"/>
  <c r="BT198"/>
  <c r="BU198" s="1"/>
  <c r="BP198"/>
  <c r="BQ198" s="1"/>
  <c r="BL198"/>
  <c r="BM198" s="1"/>
  <c r="BH198"/>
  <c r="BI198" s="1"/>
  <c r="AZ198"/>
  <c r="BB198" s="1"/>
  <c r="AU198"/>
  <c r="AV198" s="1"/>
  <c r="AQ198"/>
  <c r="AR198" s="1"/>
  <c r="AK198"/>
  <c r="AL198" s="1"/>
  <c r="AG198"/>
  <c r="AH198" s="1"/>
  <c r="AC198"/>
  <c r="X198"/>
  <c r="Y198" s="1"/>
  <c r="T198"/>
  <c r="U198" s="1"/>
  <c r="P198"/>
  <c r="Q198" s="1"/>
  <c r="L198"/>
  <c r="M198" s="1"/>
  <c r="CK197"/>
  <c r="CE197"/>
  <c r="CF197" s="1"/>
  <c r="CH197" s="1"/>
  <c r="BZ197"/>
  <c r="CA197" s="1"/>
  <c r="CC197" s="1"/>
  <c r="BT197"/>
  <c r="BU197" s="1"/>
  <c r="BP197"/>
  <c r="BQ197" s="1"/>
  <c r="BL197"/>
  <c r="BM197" s="1"/>
  <c r="BH197"/>
  <c r="BI197" s="1"/>
  <c r="AZ197"/>
  <c r="BA197" s="1"/>
  <c r="BC197" s="1"/>
  <c r="AU197"/>
  <c r="AV197" s="1"/>
  <c r="AQ197"/>
  <c r="AR197" s="1"/>
  <c r="AK197"/>
  <c r="AL197" s="1"/>
  <c r="AG197"/>
  <c r="AC197"/>
  <c r="AD197" s="1"/>
  <c r="X197"/>
  <c r="Y197" s="1"/>
  <c r="T197"/>
  <c r="P197"/>
  <c r="Q197" s="1"/>
  <c r="L197"/>
  <c r="M197" s="1"/>
  <c r="CK196"/>
  <c r="CL196" s="1"/>
  <c r="CN196" s="1"/>
  <c r="CE196"/>
  <c r="CG196" s="1"/>
  <c r="BZ196"/>
  <c r="CB196" s="1"/>
  <c r="BT196"/>
  <c r="BU196" s="1"/>
  <c r="BP196"/>
  <c r="BQ196" s="1"/>
  <c r="BL196"/>
  <c r="BM196" s="1"/>
  <c r="BH196"/>
  <c r="BI196" s="1"/>
  <c r="AZ196"/>
  <c r="BB196" s="1"/>
  <c r="AU196"/>
  <c r="AQ196"/>
  <c r="AR196" s="1"/>
  <c r="AK196"/>
  <c r="AL196" s="1"/>
  <c r="AG196"/>
  <c r="AH196" s="1"/>
  <c r="AC196"/>
  <c r="X196"/>
  <c r="Y196" s="1"/>
  <c r="T196"/>
  <c r="U196" s="1"/>
  <c r="P196"/>
  <c r="Q196" s="1"/>
  <c r="L196"/>
  <c r="M196" s="1"/>
  <c r="CK195"/>
  <c r="CM195" s="1"/>
  <c r="CE195"/>
  <c r="CF195" s="1"/>
  <c r="CH195" s="1"/>
  <c r="BZ195"/>
  <c r="CA195" s="1"/>
  <c r="CC195" s="1"/>
  <c r="BT195"/>
  <c r="BU195" s="1"/>
  <c r="BP195"/>
  <c r="BL195"/>
  <c r="BM195" s="1"/>
  <c r="BH195"/>
  <c r="BI195" s="1"/>
  <c r="AZ195"/>
  <c r="BA195" s="1"/>
  <c r="BC195" s="1"/>
  <c r="AU195"/>
  <c r="AV195" s="1"/>
  <c r="AQ195"/>
  <c r="AK195"/>
  <c r="AL195" s="1"/>
  <c r="AG195"/>
  <c r="AH195" s="1"/>
  <c r="AC195"/>
  <c r="AD195" s="1"/>
  <c r="X195"/>
  <c r="Y195" s="1"/>
  <c r="T195"/>
  <c r="U195" s="1"/>
  <c r="P195"/>
  <c r="Q195" s="1"/>
  <c r="L195"/>
  <c r="M195" s="1"/>
  <c r="CK194"/>
  <c r="CM194" s="1"/>
  <c r="CE194"/>
  <c r="CG194" s="1"/>
  <c r="BZ194"/>
  <c r="CB194" s="1"/>
  <c r="BT194"/>
  <c r="BU194" s="1"/>
  <c r="BP194"/>
  <c r="BQ194" s="1"/>
  <c r="BL194"/>
  <c r="BM194" s="1"/>
  <c r="BH194"/>
  <c r="BI194" s="1"/>
  <c r="AZ194"/>
  <c r="BA194" s="1"/>
  <c r="BC194" s="1"/>
  <c r="AU194"/>
  <c r="AV194" s="1"/>
  <c r="AQ194"/>
  <c r="AK194"/>
  <c r="AL194" s="1"/>
  <c r="AG194"/>
  <c r="AH194" s="1"/>
  <c r="AC194"/>
  <c r="AD194" s="1"/>
  <c r="X194"/>
  <c r="Y194" s="1"/>
  <c r="T194"/>
  <c r="U194" s="1"/>
  <c r="P194"/>
  <c r="L194"/>
  <c r="M194" s="1"/>
  <c r="CK193"/>
  <c r="CE193"/>
  <c r="CF193" s="1"/>
  <c r="CH193" s="1"/>
  <c r="BZ193"/>
  <c r="CA193" s="1"/>
  <c r="CC193" s="1"/>
  <c r="BT193"/>
  <c r="BU193" s="1"/>
  <c r="BP193"/>
  <c r="BQ193" s="1"/>
  <c r="BL193"/>
  <c r="BM193" s="1"/>
  <c r="BH193"/>
  <c r="BI193" s="1"/>
  <c r="AZ193"/>
  <c r="BA193" s="1"/>
  <c r="BC193" s="1"/>
  <c r="AU193"/>
  <c r="AV193" s="1"/>
  <c r="AQ193"/>
  <c r="AR193" s="1"/>
  <c r="AK193"/>
  <c r="AL193" s="1"/>
  <c r="AG193"/>
  <c r="AC193"/>
  <c r="AD193" s="1"/>
  <c r="X193"/>
  <c r="Y193" s="1"/>
  <c r="T193"/>
  <c r="P193"/>
  <c r="Q193" s="1"/>
  <c r="L193"/>
  <c r="M193" s="1"/>
  <c r="B193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CK192"/>
  <c r="CL192" s="1"/>
  <c r="CN192" s="1"/>
  <c r="CE192"/>
  <c r="CG192" s="1"/>
  <c r="BZ192"/>
  <c r="CB192" s="1"/>
  <c r="BT192"/>
  <c r="BU192" s="1"/>
  <c r="BP192"/>
  <c r="BQ192" s="1"/>
  <c r="BL192"/>
  <c r="BM192" s="1"/>
  <c r="BH192"/>
  <c r="BI192" s="1"/>
  <c r="AZ192"/>
  <c r="BB192" s="1"/>
  <c r="AU192"/>
  <c r="AV192" s="1"/>
  <c r="AQ192"/>
  <c r="AR192" s="1"/>
  <c r="AK192"/>
  <c r="AL192" s="1"/>
  <c r="AG192"/>
  <c r="AH192" s="1"/>
  <c r="AC192"/>
  <c r="AD192" s="1"/>
  <c r="X192"/>
  <c r="Y192" s="1"/>
  <c r="T192"/>
  <c r="U192" s="1"/>
  <c r="P192"/>
  <c r="L192"/>
  <c r="M192" s="1"/>
  <c r="CK184"/>
  <c r="CM184" s="1"/>
  <c r="CE184"/>
  <c r="CG184" s="1"/>
  <c r="BZ184"/>
  <c r="CB184" s="1"/>
  <c r="BT184"/>
  <c r="BU184" s="1"/>
  <c r="BP184"/>
  <c r="BQ184" s="1"/>
  <c r="BL184"/>
  <c r="BM184" s="1"/>
  <c r="BH184"/>
  <c r="BI184" s="1"/>
  <c r="AZ184"/>
  <c r="BB184" s="1"/>
  <c r="AU184"/>
  <c r="AQ184"/>
  <c r="AR184" s="1"/>
  <c r="AK184"/>
  <c r="AL184" s="1"/>
  <c r="AG184"/>
  <c r="AH184" s="1"/>
  <c r="AC184"/>
  <c r="AD184" s="1"/>
  <c r="X184"/>
  <c r="Y184" s="1"/>
  <c r="T184"/>
  <c r="P184"/>
  <c r="Q184" s="1"/>
  <c r="L184"/>
  <c r="M184" s="1"/>
  <c r="CK183"/>
  <c r="CE183"/>
  <c r="CF183" s="1"/>
  <c r="CH183" s="1"/>
  <c r="BZ183"/>
  <c r="CA183" s="1"/>
  <c r="CC183" s="1"/>
  <c r="BT183"/>
  <c r="BU183" s="1"/>
  <c r="BP183"/>
  <c r="BQ183" s="1"/>
  <c r="BL183"/>
  <c r="BM183" s="1"/>
  <c r="BH183"/>
  <c r="BI183" s="1"/>
  <c r="AZ183"/>
  <c r="BA183" s="1"/>
  <c r="BC183" s="1"/>
  <c r="AU183"/>
  <c r="AV183" s="1"/>
  <c r="AQ183"/>
  <c r="AR183" s="1"/>
  <c r="AK183"/>
  <c r="AL183" s="1"/>
  <c r="AG183"/>
  <c r="AC183"/>
  <c r="AD183" s="1"/>
  <c r="X183"/>
  <c r="Y183" s="1"/>
  <c r="T183"/>
  <c r="P183"/>
  <c r="L183"/>
  <c r="M183" s="1"/>
  <c r="CK182"/>
  <c r="CL182" s="1"/>
  <c r="CN182" s="1"/>
  <c r="CE182"/>
  <c r="CG182" s="1"/>
  <c r="BZ182"/>
  <c r="CB182" s="1"/>
  <c r="BT182"/>
  <c r="BU182" s="1"/>
  <c r="BP182"/>
  <c r="BQ182" s="1"/>
  <c r="BL182"/>
  <c r="BM182" s="1"/>
  <c r="BH182"/>
  <c r="BI182" s="1"/>
  <c r="AZ182"/>
  <c r="BB182" s="1"/>
  <c r="AU182"/>
  <c r="AV182" s="1"/>
  <c r="AQ182"/>
  <c r="AR182" s="1"/>
  <c r="AK182"/>
  <c r="AL182" s="1"/>
  <c r="AG182"/>
  <c r="AH182" s="1"/>
  <c r="AC182"/>
  <c r="AD182" s="1"/>
  <c r="X182"/>
  <c r="Y182" s="1"/>
  <c r="T182"/>
  <c r="U182" s="1"/>
  <c r="P182"/>
  <c r="L182"/>
  <c r="M182" s="1"/>
  <c r="CK181"/>
  <c r="CM181" s="1"/>
  <c r="CE181"/>
  <c r="CF181" s="1"/>
  <c r="CH181" s="1"/>
  <c r="BZ181"/>
  <c r="CA181" s="1"/>
  <c r="CC181" s="1"/>
  <c r="BT181"/>
  <c r="BU181" s="1"/>
  <c r="BP181"/>
  <c r="BL181"/>
  <c r="BM181" s="1"/>
  <c r="BH181"/>
  <c r="BI181" s="1"/>
  <c r="AZ181"/>
  <c r="BA181" s="1"/>
  <c r="BC181" s="1"/>
  <c r="AU181"/>
  <c r="AV181" s="1"/>
  <c r="AQ181"/>
  <c r="AK181"/>
  <c r="AL181" s="1"/>
  <c r="AG181"/>
  <c r="AH181" s="1"/>
  <c r="AC181"/>
  <c r="AD181" s="1"/>
  <c r="X181"/>
  <c r="Y181" s="1"/>
  <c r="T181"/>
  <c r="U181" s="1"/>
  <c r="P181"/>
  <c r="Q181" s="1"/>
  <c r="L181"/>
  <c r="M181" s="1"/>
  <c r="CK180"/>
  <c r="CM180" s="1"/>
  <c r="CE180"/>
  <c r="CG180" s="1"/>
  <c r="BZ180"/>
  <c r="CB180" s="1"/>
  <c r="BT180"/>
  <c r="BU180" s="1"/>
  <c r="BP180"/>
  <c r="BQ180" s="1"/>
  <c r="BL180"/>
  <c r="BM180" s="1"/>
  <c r="BH180"/>
  <c r="BI180" s="1"/>
  <c r="AZ180"/>
  <c r="BB180" s="1"/>
  <c r="AU180"/>
  <c r="AV180" s="1"/>
  <c r="AQ180"/>
  <c r="AR180" s="1"/>
  <c r="AK180"/>
  <c r="AL180" s="1"/>
  <c r="AG180"/>
  <c r="AH180" s="1"/>
  <c r="AC180"/>
  <c r="AD180" s="1"/>
  <c r="X180"/>
  <c r="Y180" s="1"/>
  <c r="T180"/>
  <c r="U180" s="1"/>
  <c r="P180"/>
  <c r="L180"/>
  <c r="M180" s="1"/>
  <c r="CK179"/>
  <c r="CE179"/>
  <c r="CF179" s="1"/>
  <c r="CH179" s="1"/>
  <c r="BZ179"/>
  <c r="CA179" s="1"/>
  <c r="CC179" s="1"/>
  <c r="BT179"/>
  <c r="BU179" s="1"/>
  <c r="BP179"/>
  <c r="BQ179" s="1"/>
  <c r="BL179"/>
  <c r="BM179" s="1"/>
  <c r="BH179"/>
  <c r="BI179" s="1"/>
  <c r="AZ179"/>
  <c r="BA179" s="1"/>
  <c r="BC179" s="1"/>
  <c r="AU179"/>
  <c r="AV179" s="1"/>
  <c r="AQ179"/>
  <c r="AR179" s="1"/>
  <c r="AK179"/>
  <c r="AL179" s="1"/>
  <c r="AG179"/>
  <c r="AC179"/>
  <c r="AD179" s="1"/>
  <c r="X179"/>
  <c r="Y179" s="1"/>
  <c r="T179"/>
  <c r="P179"/>
  <c r="L179"/>
  <c r="M179" s="1"/>
  <c r="CK178"/>
  <c r="CL178" s="1"/>
  <c r="CN178" s="1"/>
  <c r="CE178"/>
  <c r="CG178" s="1"/>
  <c r="BZ178"/>
  <c r="CB178" s="1"/>
  <c r="BT178"/>
  <c r="BU178" s="1"/>
  <c r="BP178"/>
  <c r="BQ178" s="1"/>
  <c r="BL178"/>
  <c r="BM178" s="1"/>
  <c r="BH178"/>
  <c r="BI178" s="1"/>
  <c r="AZ178"/>
  <c r="BB178" s="1"/>
  <c r="AU178"/>
  <c r="AQ178"/>
  <c r="AR178" s="1"/>
  <c r="AK178"/>
  <c r="AL178" s="1"/>
  <c r="AG178"/>
  <c r="AH178" s="1"/>
  <c r="AC178"/>
  <c r="X178"/>
  <c r="Y178" s="1"/>
  <c r="T178"/>
  <c r="U178" s="1"/>
  <c r="P178"/>
  <c r="Q178" s="1"/>
  <c r="L178"/>
  <c r="M178" s="1"/>
  <c r="CK177"/>
  <c r="CM177" s="1"/>
  <c r="CE177"/>
  <c r="CG177" s="1"/>
  <c r="BZ177"/>
  <c r="CB177" s="1"/>
  <c r="BT177"/>
  <c r="BP177"/>
  <c r="BQ177" s="1"/>
  <c r="BL177"/>
  <c r="BM177" s="1"/>
  <c r="BH177"/>
  <c r="BI177" s="1"/>
  <c r="AZ177"/>
  <c r="BB177" s="1"/>
  <c r="AU177"/>
  <c r="AQ177"/>
  <c r="AR177" s="1"/>
  <c r="AK177"/>
  <c r="AL177" s="1"/>
  <c r="AG177"/>
  <c r="AH177" s="1"/>
  <c r="AC177"/>
  <c r="AD177" s="1"/>
  <c r="X177"/>
  <c r="Y177" s="1"/>
  <c r="T177"/>
  <c r="U177" s="1"/>
  <c r="P177"/>
  <c r="Q177" s="1"/>
  <c r="L177"/>
  <c r="M177" s="1"/>
  <c r="CK176"/>
  <c r="CM176" s="1"/>
  <c r="CE176"/>
  <c r="CG176" s="1"/>
  <c r="BZ176"/>
  <c r="CB176" s="1"/>
  <c r="BT176"/>
  <c r="BU176" s="1"/>
  <c r="BP176"/>
  <c r="BQ176" s="1"/>
  <c r="BL176"/>
  <c r="BM176" s="1"/>
  <c r="BH176"/>
  <c r="BI176" s="1"/>
  <c r="AZ176"/>
  <c r="BA176" s="1"/>
  <c r="BC176" s="1"/>
  <c r="AU176"/>
  <c r="AV176" s="1"/>
  <c r="AQ176"/>
  <c r="AR176" s="1"/>
  <c r="AK176"/>
  <c r="AL176" s="1"/>
  <c r="AG176"/>
  <c r="AH176" s="1"/>
  <c r="AC176"/>
  <c r="X176"/>
  <c r="Y176" s="1"/>
  <c r="T176"/>
  <c r="U176" s="1"/>
  <c r="P176"/>
  <c r="Q176" s="1"/>
  <c r="L176"/>
  <c r="M176" s="1"/>
  <c r="CK175"/>
  <c r="CE175"/>
  <c r="CF175" s="1"/>
  <c r="CH175" s="1"/>
  <c r="BZ175"/>
  <c r="CA175" s="1"/>
  <c r="CC175" s="1"/>
  <c r="BT175"/>
  <c r="BU175" s="1"/>
  <c r="BP175"/>
  <c r="BQ175" s="1"/>
  <c r="BL175"/>
  <c r="BM175" s="1"/>
  <c r="BH175"/>
  <c r="BI175" s="1"/>
  <c r="AZ175"/>
  <c r="BA175" s="1"/>
  <c r="BC175" s="1"/>
  <c r="AU175"/>
  <c r="AV175" s="1"/>
  <c r="AQ175"/>
  <c r="AR175" s="1"/>
  <c r="AK175"/>
  <c r="AL175" s="1"/>
  <c r="AH175"/>
  <c r="AC175"/>
  <c r="X175"/>
  <c r="Y175" s="1"/>
  <c r="T175"/>
  <c r="U175" s="1"/>
  <c r="P175"/>
  <c r="L175"/>
  <c r="M175" s="1"/>
  <c r="CK174"/>
  <c r="CL174" s="1"/>
  <c r="CN174" s="1"/>
  <c r="CE174"/>
  <c r="CG174" s="1"/>
  <c r="BZ174"/>
  <c r="CB174" s="1"/>
  <c r="BT174"/>
  <c r="BU174" s="1"/>
  <c r="BP174"/>
  <c r="BQ174" s="1"/>
  <c r="BL174"/>
  <c r="BM174" s="1"/>
  <c r="BH174"/>
  <c r="BI174" s="1"/>
  <c r="AZ174"/>
  <c r="BB174" s="1"/>
  <c r="AU174"/>
  <c r="AV174" s="1"/>
  <c r="AQ174"/>
  <c r="AR174" s="1"/>
  <c r="AK174"/>
  <c r="AL174" s="1"/>
  <c r="AG174"/>
  <c r="AH174" s="1"/>
  <c r="AC174"/>
  <c r="AD174" s="1"/>
  <c r="X174"/>
  <c r="Y174" s="1"/>
  <c r="T174"/>
  <c r="U174" s="1"/>
  <c r="P174"/>
  <c r="L174"/>
  <c r="M174" s="1"/>
  <c r="CK173"/>
  <c r="CM173" s="1"/>
  <c r="CE173"/>
  <c r="CG173" s="1"/>
  <c r="BZ173"/>
  <c r="CB173" s="1"/>
  <c r="BT173"/>
  <c r="BP173"/>
  <c r="BQ173" s="1"/>
  <c r="BL173"/>
  <c r="BM173" s="1"/>
  <c r="BH173"/>
  <c r="BI173" s="1"/>
  <c r="AZ173"/>
  <c r="BB173" s="1"/>
  <c r="AU173"/>
  <c r="AQ173"/>
  <c r="AR173" s="1"/>
  <c r="AK173"/>
  <c r="AL173" s="1"/>
  <c r="AG173"/>
  <c r="AH173" s="1"/>
  <c r="AC173"/>
  <c r="AD173" s="1"/>
  <c r="X173"/>
  <c r="Y173" s="1"/>
  <c r="T173"/>
  <c r="U173" s="1"/>
  <c r="P173"/>
  <c r="Q173" s="1"/>
  <c r="L173"/>
  <c r="M173" s="1"/>
  <c r="CK172"/>
  <c r="CM172" s="1"/>
  <c r="CE172"/>
  <c r="CG172" s="1"/>
  <c r="BZ172"/>
  <c r="CB172" s="1"/>
  <c r="BT172"/>
  <c r="BU172" s="1"/>
  <c r="BP172"/>
  <c r="BQ172" s="1"/>
  <c r="BL172"/>
  <c r="BM172" s="1"/>
  <c r="BH172"/>
  <c r="BI172" s="1"/>
  <c r="AZ172"/>
  <c r="BA172" s="1"/>
  <c r="BC172" s="1"/>
  <c r="AU172"/>
  <c r="AV172" s="1"/>
  <c r="AQ172"/>
  <c r="AR172" s="1"/>
  <c r="AK172"/>
  <c r="AL172" s="1"/>
  <c r="AG172"/>
  <c r="AH172" s="1"/>
  <c r="AC172"/>
  <c r="X172"/>
  <c r="Y172" s="1"/>
  <c r="T172"/>
  <c r="U172" s="1"/>
  <c r="P172"/>
  <c r="Q172" s="1"/>
  <c r="L172"/>
  <c r="M172" s="1"/>
  <c r="CK171"/>
  <c r="CE171"/>
  <c r="CF171" s="1"/>
  <c r="CH171" s="1"/>
  <c r="BZ171"/>
  <c r="CA171" s="1"/>
  <c r="CC171" s="1"/>
  <c r="BT171"/>
  <c r="BU171" s="1"/>
  <c r="BP171"/>
  <c r="BQ171" s="1"/>
  <c r="BL171"/>
  <c r="BM171" s="1"/>
  <c r="BH171"/>
  <c r="BI171" s="1"/>
  <c r="AZ171"/>
  <c r="BA171" s="1"/>
  <c r="BC171" s="1"/>
  <c r="AU171"/>
  <c r="AV171" s="1"/>
  <c r="AQ171"/>
  <c r="AR171" s="1"/>
  <c r="AK171"/>
  <c r="AL171" s="1"/>
  <c r="AG171"/>
  <c r="AH171" s="1"/>
  <c r="AC171"/>
  <c r="X171"/>
  <c r="Y171" s="1"/>
  <c r="T171"/>
  <c r="U171" s="1"/>
  <c r="P171"/>
  <c r="L171"/>
  <c r="M171" s="1"/>
  <c r="CK170"/>
  <c r="CL170" s="1"/>
  <c r="CN170" s="1"/>
  <c r="CE170"/>
  <c r="CG170" s="1"/>
  <c r="BZ170"/>
  <c r="CB170" s="1"/>
  <c r="BT170"/>
  <c r="BU170" s="1"/>
  <c r="BP170"/>
  <c r="BQ170" s="1"/>
  <c r="BL170"/>
  <c r="BM170" s="1"/>
  <c r="BH170"/>
  <c r="BI170" s="1"/>
  <c r="AZ170"/>
  <c r="BB170" s="1"/>
  <c r="AU170"/>
  <c r="AV170" s="1"/>
  <c r="AQ170"/>
  <c r="AR170" s="1"/>
  <c r="AK170"/>
  <c r="AL170" s="1"/>
  <c r="AG170"/>
  <c r="AH170" s="1"/>
  <c r="AC170"/>
  <c r="AD170" s="1"/>
  <c r="X170"/>
  <c r="Y170" s="1"/>
  <c r="T170"/>
  <c r="U170" s="1"/>
  <c r="P170"/>
  <c r="L170"/>
  <c r="M170" s="1"/>
  <c r="CK169"/>
  <c r="CM169" s="1"/>
  <c r="CE169"/>
  <c r="CG169" s="1"/>
  <c r="BZ169"/>
  <c r="CB169" s="1"/>
  <c r="BT169"/>
  <c r="BP169"/>
  <c r="BQ169" s="1"/>
  <c r="BL169"/>
  <c r="BM169" s="1"/>
  <c r="BH169"/>
  <c r="BI169" s="1"/>
  <c r="AZ169"/>
  <c r="BB169" s="1"/>
  <c r="AU169"/>
  <c r="AQ169"/>
  <c r="AR169" s="1"/>
  <c r="AK169"/>
  <c r="AL169" s="1"/>
  <c r="AG169"/>
  <c r="AH169" s="1"/>
  <c r="AC169"/>
  <c r="AD169" s="1"/>
  <c r="X169"/>
  <c r="Y169" s="1"/>
  <c r="T169"/>
  <c r="U169" s="1"/>
  <c r="P169"/>
  <c r="Q169" s="1"/>
  <c r="L169"/>
  <c r="M169" s="1"/>
  <c r="CK168"/>
  <c r="CL168" s="1"/>
  <c r="CN168" s="1"/>
  <c r="CE168"/>
  <c r="CF168" s="1"/>
  <c r="CH168" s="1"/>
  <c r="BZ168"/>
  <c r="CB168" s="1"/>
  <c r="BT168"/>
  <c r="BU168" s="1"/>
  <c r="BP168"/>
  <c r="BQ168" s="1"/>
  <c r="BL168"/>
  <c r="BM168" s="1"/>
  <c r="BH168"/>
  <c r="BI168" s="1"/>
  <c r="AZ168"/>
  <c r="BA168" s="1"/>
  <c r="BC168" s="1"/>
  <c r="AU168"/>
  <c r="AV168" s="1"/>
  <c r="AQ168"/>
  <c r="AR168" s="1"/>
  <c r="AK168"/>
  <c r="AL168" s="1"/>
  <c r="AG168"/>
  <c r="AH168" s="1"/>
  <c r="AC168"/>
  <c r="X168"/>
  <c r="Y168" s="1"/>
  <c r="T168"/>
  <c r="U168" s="1"/>
  <c r="P168"/>
  <c r="Q168" s="1"/>
  <c r="L168"/>
  <c r="M168" s="1"/>
  <c r="CK167"/>
  <c r="CL167" s="1"/>
  <c r="CN167" s="1"/>
  <c r="CE167"/>
  <c r="CF167" s="1"/>
  <c r="CH167" s="1"/>
  <c r="BZ167"/>
  <c r="CA167" s="1"/>
  <c r="CC167" s="1"/>
  <c r="BT167"/>
  <c r="BU167" s="1"/>
  <c r="BP167"/>
  <c r="BQ167" s="1"/>
  <c r="BL167"/>
  <c r="BM167" s="1"/>
  <c r="BH167"/>
  <c r="BI167" s="1"/>
  <c r="AZ167"/>
  <c r="BA167" s="1"/>
  <c r="BC167" s="1"/>
  <c r="AU167"/>
  <c r="AV167" s="1"/>
  <c r="AQ167"/>
  <c r="AR167" s="1"/>
  <c r="AK167"/>
  <c r="AL167" s="1"/>
  <c r="AG167"/>
  <c r="AH167" s="1"/>
  <c r="AC167"/>
  <c r="AD167" s="1"/>
  <c r="X167"/>
  <c r="Y167" s="1"/>
  <c r="T167"/>
  <c r="U167" s="1"/>
  <c r="P167"/>
  <c r="Q167" s="1"/>
  <c r="L167"/>
  <c r="M167" s="1"/>
  <c r="CK166"/>
  <c r="CL166" s="1"/>
  <c r="CN166" s="1"/>
  <c r="CE166"/>
  <c r="CF166" s="1"/>
  <c r="CH166" s="1"/>
  <c r="BZ166"/>
  <c r="CB166" s="1"/>
  <c r="BT166"/>
  <c r="BU166" s="1"/>
  <c r="BP166"/>
  <c r="BQ166" s="1"/>
  <c r="BL166"/>
  <c r="BM166" s="1"/>
  <c r="BH166"/>
  <c r="BI166" s="1"/>
  <c r="AZ166"/>
  <c r="BB166" s="1"/>
  <c r="AU166"/>
  <c r="AV166" s="1"/>
  <c r="AQ166"/>
  <c r="AR166" s="1"/>
  <c r="AK166"/>
  <c r="AL166" s="1"/>
  <c r="AG166"/>
  <c r="AH166" s="1"/>
  <c r="AC166"/>
  <c r="AD166" s="1"/>
  <c r="X166"/>
  <c r="Y166" s="1"/>
  <c r="T166"/>
  <c r="U166" s="1"/>
  <c r="P166"/>
  <c r="L166"/>
  <c r="M166" s="1"/>
  <c r="CK165"/>
  <c r="CL165" s="1"/>
  <c r="CN165" s="1"/>
  <c r="CE165"/>
  <c r="CF165" s="1"/>
  <c r="CH165" s="1"/>
  <c r="BZ165"/>
  <c r="CA165" s="1"/>
  <c r="CC165" s="1"/>
  <c r="BT165"/>
  <c r="BU165" s="1"/>
  <c r="BP165"/>
  <c r="BQ165" s="1"/>
  <c r="BL165"/>
  <c r="BM165" s="1"/>
  <c r="BH165"/>
  <c r="BI165" s="1"/>
  <c r="AZ165"/>
  <c r="BA165" s="1"/>
  <c r="BC165" s="1"/>
  <c r="AU165"/>
  <c r="AV165" s="1"/>
  <c r="AQ165"/>
  <c r="AR165" s="1"/>
  <c r="AK165"/>
  <c r="AL165" s="1"/>
  <c r="AG165"/>
  <c r="AH165" s="1"/>
  <c r="AC165"/>
  <c r="AD165" s="1"/>
  <c r="X165"/>
  <c r="Y165" s="1"/>
  <c r="T165"/>
  <c r="U165" s="1"/>
  <c r="P165"/>
  <c r="Q165" s="1"/>
  <c r="L165"/>
  <c r="M165" s="1"/>
  <c r="CK164"/>
  <c r="CM164" s="1"/>
  <c r="CE164"/>
  <c r="CG164" s="1"/>
  <c r="BZ164"/>
  <c r="CB164" s="1"/>
  <c r="BT164"/>
  <c r="BU164" s="1"/>
  <c r="BP164"/>
  <c r="BQ164" s="1"/>
  <c r="BL164"/>
  <c r="BM164" s="1"/>
  <c r="BH164"/>
  <c r="BI164" s="1"/>
  <c r="AZ164"/>
  <c r="BB164" s="1"/>
  <c r="AU164"/>
  <c r="AV164" s="1"/>
  <c r="AQ164"/>
  <c r="AR164" s="1"/>
  <c r="AK164"/>
  <c r="AL164" s="1"/>
  <c r="AG164"/>
  <c r="AH164" s="1"/>
  <c r="AC164"/>
  <c r="AD164" s="1"/>
  <c r="X164"/>
  <c r="Y164" s="1"/>
  <c r="T164"/>
  <c r="U164" s="1"/>
  <c r="P164"/>
  <c r="L164"/>
  <c r="M164" s="1"/>
  <c r="CK163"/>
  <c r="CL163" s="1"/>
  <c r="CN163" s="1"/>
  <c r="CE163"/>
  <c r="CF163" s="1"/>
  <c r="CH163" s="1"/>
  <c r="BZ163"/>
  <c r="CA163" s="1"/>
  <c r="CC163" s="1"/>
  <c r="BT163"/>
  <c r="BU163" s="1"/>
  <c r="BP163"/>
  <c r="BQ163" s="1"/>
  <c r="BL163"/>
  <c r="BM163" s="1"/>
  <c r="BH163"/>
  <c r="BI163" s="1"/>
  <c r="AZ163"/>
  <c r="BA163" s="1"/>
  <c r="BC163" s="1"/>
  <c r="AU163"/>
  <c r="AV163" s="1"/>
  <c r="AQ163"/>
  <c r="AR163" s="1"/>
  <c r="AK163"/>
  <c r="AL163" s="1"/>
  <c r="AG163"/>
  <c r="AH163" s="1"/>
  <c r="AC163"/>
  <c r="AD163" s="1"/>
  <c r="X163"/>
  <c r="Y163" s="1"/>
  <c r="T163"/>
  <c r="U163" s="1"/>
  <c r="P163"/>
  <c r="Q163" s="1"/>
  <c r="L163"/>
  <c r="M163" s="1"/>
  <c r="CK162"/>
  <c r="CL162" s="1"/>
  <c r="CN162" s="1"/>
  <c r="CE162"/>
  <c r="CG162" s="1"/>
  <c r="BZ162"/>
  <c r="CB162" s="1"/>
  <c r="BT162"/>
  <c r="BU162" s="1"/>
  <c r="BP162"/>
  <c r="BQ162" s="1"/>
  <c r="BL162"/>
  <c r="BM162" s="1"/>
  <c r="BH162"/>
  <c r="BI162" s="1"/>
  <c r="AZ162"/>
  <c r="BB162" s="1"/>
  <c r="AU162"/>
  <c r="AQ162"/>
  <c r="AR162" s="1"/>
  <c r="AK162"/>
  <c r="AL162" s="1"/>
  <c r="AG162"/>
  <c r="AH162" s="1"/>
  <c r="AC162"/>
  <c r="AD162" s="1"/>
  <c r="X162"/>
  <c r="Y162" s="1"/>
  <c r="T162"/>
  <c r="P162"/>
  <c r="Q162" s="1"/>
  <c r="L162"/>
  <c r="M162" s="1"/>
  <c r="CK161"/>
  <c r="CM161" s="1"/>
  <c r="CE161"/>
  <c r="CF161" s="1"/>
  <c r="CH161" s="1"/>
  <c r="BZ161"/>
  <c r="CA161" s="1"/>
  <c r="CC161" s="1"/>
  <c r="BT161"/>
  <c r="BU161" s="1"/>
  <c r="BP161"/>
  <c r="BL161"/>
  <c r="BM161" s="1"/>
  <c r="BH161"/>
  <c r="BI161" s="1"/>
  <c r="AZ161"/>
  <c r="BA161" s="1"/>
  <c r="BC161" s="1"/>
  <c r="AU161"/>
  <c r="AV161" s="1"/>
  <c r="AQ161"/>
  <c r="AK161"/>
  <c r="AL161" s="1"/>
  <c r="AG161"/>
  <c r="AH161" s="1"/>
  <c r="AC161"/>
  <c r="AD161" s="1"/>
  <c r="X161"/>
  <c r="Y161" s="1"/>
  <c r="T161"/>
  <c r="U161" s="1"/>
  <c r="P161"/>
  <c r="Q161" s="1"/>
  <c r="L161"/>
  <c r="M161" s="1"/>
  <c r="CK160"/>
  <c r="CM160" s="1"/>
  <c r="CE160"/>
  <c r="CG160" s="1"/>
  <c r="BZ160"/>
  <c r="CA160" s="1"/>
  <c r="CC160" s="1"/>
  <c r="BT160"/>
  <c r="BU160" s="1"/>
  <c r="BP160"/>
  <c r="BQ160" s="1"/>
  <c r="BL160"/>
  <c r="BM160" s="1"/>
  <c r="BH160"/>
  <c r="BI160" s="1"/>
  <c r="AZ160"/>
  <c r="BA160" s="1"/>
  <c r="BC160" s="1"/>
  <c r="AU160"/>
  <c r="AV160" s="1"/>
  <c r="AQ160"/>
  <c r="AK160"/>
  <c r="AL160" s="1"/>
  <c r="AG160"/>
  <c r="AH160" s="1"/>
  <c r="AC160"/>
  <c r="AD160" s="1"/>
  <c r="X160"/>
  <c r="Y160" s="1"/>
  <c r="T160"/>
  <c r="U160" s="1"/>
  <c r="P160"/>
  <c r="L160"/>
  <c r="M160" s="1"/>
  <c r="CK159"/>
  <c r="CE159"/>
  <c r="CF159" s="1"/>
  <c r="CH159" s="1"/>
  <c r="BZ159"/>
  <c r="CA159" s="1"/>
  <c r="CC159" s="1"/>
  <c r="BT159"/>
  <c r="BU159" s="1"/>
  <c r="BP159"/>
  <c r="BQ159" s="1"/>
  <c r="BL159"/>
  <c r="BM159" s="1"/>
  <c r="BH159"/>
  <c r="BI159" s="1"/>
  <c r="AZ159"/>
  <c r="BA159" s="1"/>
  <c r="BC159" s="1"/>
  <c r="AU159"/>
  <c r="AV159" s="1"/>
  <c r="AQ159"/>
  <c r="AR159" s="1"/>
  <c r="AK159"/>
  <c r="AL159" s="1"/>
  <c r="AG159"/>
  <c r="AC159"/>
  <c r="AD159" s="1"/>
  <c r="X159"/>
  <c r="Y159" s="1"/>
  <c r="T159"/>
  <c r="P159"/>
  <c r="L159"/>
  <c r="M159" s="1"/>
  <c r="CK158"/>
  <c r="CL158" s="1"/>
  <c r="CN158" s="1"/>
  <c r="CE158"/>
  <c r="CG158" s="1"/>
  <c r="BZ158"/>
  <c r="CB158" s="1"/>
  <c r="BT158"/>
  <c r="BU158" s="1"/>
  <c r="BP158"/>
  <c r="BQ158" s="1"/>
  <c r="BL158"/>
  <c r="BM158" s="1"/>
  <c r="BH158"/>
  <c r="BI158" s="1"/>
  <c r="AZ158"/>
  <c r="BB158" s="1"/>
  <c r="AU158"/>
  <c r="AQ158"/>
  <c r="AR158" s="1"/>
  <c r="AK158"/>
  <c r="AL158" s="1"/>
  <c r="AG158"/>
  <c r="AH158" s="1"/>
  <c r="AC158"/>
  <c r="AD158" s="1"/>
  <c r="X158"/>
  <c r="Y158" s="1"/>
  <c r="T158"/>
  <c r="P158"/>
  <c r="Q158" s="1"/>
  <c r="L158"/>
  <c r="M158" s="1"/>
  <c r="CK157"/>
  <c r="CM157" s="1"/>
  <c r="CE157"/>
  <c r="CG157" s="1"/>
  <c r="BZ157"/>
  <c r="CA157" s="1"/>
  <c r="CC157" s="1"/>
  <c r="BT157"/>
  <c r="BU157" s="1"/>
  <c r="BP157"/>
  <c r="BL157"/>
  <c r="BM157" s="1"/>
  <c r="BH157"/>
  <c r="BI157" s="1"/>
  <c r="AZ157"/>
  <c r="BA157" s="1"/>
  <c r="BC157" s="1"/>
  <c r="AU157"/>
  <c r="AV157" s="1"/>
  <c r="AQ157"/>
  <c r="AK157"/>
  <c r="AL157" s="1"/>
  <c r="AG157"/>
  <c r="AH157" s="1"/>
  <c r="AC157"/>
  <c r="AD157" s="1"/>
  <c r="X157"/>
  <c r="Y157" s="1"/>
  <c r="T157"/>
  <c r="U157" s="1"/>
  <c r="P157"/>
  <c r="Q157" s="1"/>
  <c r="L157"/>
  <c r="M157" s="1"/>
  <c r="CK156"/>
  <c r="CL156" s="1"/>
  <c r="CN156" s="1"/>
  <c r="CE156"/>
  <c r="CF156" s="1"/>
  <c r="CH156" s="1"/>
  <c r="BZ156"/>
  <c r="CA156" s="1"/>
  <c r="CC156" s="1"/>
  <c r="BT156"/>
  <c r="BU156" s="1"/>
  <c r="BP156"/>
  <c r="BQ156" s="1"/>
  <c r="BL156"/>
  <c r="BM156" s="1"/>
  <c r="BH156"/>
  <c r="BI156" s="1"/>
  <c r="AZ156"/>
  <c r="BA156" s="1"/>
  <c r="BC156" s="1"/>
  <c r="AU156"/>
  <c r="AV156" s="1"/>
  <c r="AQ156"/>
  <c r="AR156" s="1"/>
  <c r="AK156"/>
  <c r="AL156" s="1"/>
  <c r="AG156"/>
  <c r="AH156" s="1"/>
  <c r="AC156"/>
  <c r="X156"/>
  <c r="Y156" s="1"/>
  <c r="T156"/>
  <c r="U156" s="1"/>
  <c r="P156"/>
  <c r="Q156" s="1"/>
  <c r="L156"/>
  <c r="M156" s="1"/>
  <c r="CK155"/>
  <c r="CE155"/>
  <c r="CF155" s="1"/>
  <c r="CH155" s="1"/>
  <c r="BZ155"/>
  <c r="CA155" s="1"/>
  <c r="CC155" s="1"/>
  <c r="BT155"/>
  <c r="BU155" s="1"/>
  <c r="BP155"/>
  <c r="BQ155" s="1"/>
  <c r="BL155"/>
  <c r="BM155" s="1"/>
  <c r="BH155"/>
  <c r="BI155" s="1"/>
  <c r="AZ155"/>
  <c r="BA155" s="1"/>
  <c r="BC155" s="1"/>
  <c r="AU155"/>
  <c r="AV155" s="1"/>
  <c r="AQ155"/>
  <c r="AR155" s="1"/>
  <c r="AK155"/>
  <c r="AL155" s="1"/>
  <c r="AG155"/>
  <c r="AC155"/>
  <c r="AD155" s="1"/>
  <c r="X155"/>
  <c r="Y155" s="1"/>
  <c r="T155"/>
  <c r="P155"/>
  <c r="L155"/>
  <c r="M155" s="1"/>
  <c r="CK154"/>
  <c r="CL154" s="1"/>
  <c r="CN154" s="1"/>
  <c r="CE154"/>
  <c r="CG154" s="1"/>
  <c r="BZ154"/>
  <c r="CB154" s="1"/>
  <c r="BT154"/>
  <c r="BU154" s="1"/>
  <c r="BP154"/>
  <c r="BQ154" s="1"/>
  <c r="BL154"/>
  <c r="BM154" s="1"/>
  <c r="BH154"/>
  <c r="BI154" s="1"/>
  <c r="AZ154"/>
  <c r="BB154" s="1"/>
  <c r="AU154"/>
  <c r="AV154" s="1"/>
  <c r="AQ154"/>
  <c r="AR154" s="1"/>
  <c r="AK154"/>
  <c r="AL154" s="1"/>
  <c r="AG154"/>
  <c r="AC154"/>
  <c r="AD154" s="1"/>
  <c r="X154"/>
  <c r="Y154" s="1"/>
  <c r="T154"/>
  <c r="U154" s="1"/>
  <c r="P154"/>
  <c r="L154"/>
  <c r="M154" s="1"/>
  <c r="CK153"/>
  <c r="CL153" s="1"/>
  <c r="CN153" s="1"/>
  <c r="CE153"/>
  <c r="CF153" s="1"/>
  <c r="CH153" s="1"/>
  <c r="BZ153"/>
  <c r="CA153" s="1"/>
  <c r="CC153" s="1"/>
  <c r="BT153"/>
  <c r="BU153" s="1"/>
  <c r="BP153"/>
  <c r="BQ153" s="1"/>
  <c r="BL153"/>
  <c r="BM153" s="1"/>
  <c r="BH153"/>
  <c r="BI153" s="1"/>
  <c r="AZ153"/>
  <c r="BA153" s="1"/>
  <c r="BC153" s="1"/>
  <c r="AU153"/>
  <c r="AV153" s="1"/>
  <c r="AQ153"/>
  <c r="AR153" s="1"/>
  <c r="AK153"/>
  <c r="AL153" s="1"/>
  <c r="AG153"/>
  <c r="AH153" s="1"/>
  <c r="AC153"/>
  <c r="X153"/>
  <c r="Y153" s="1"/>
  <c r="T153"/>
  <c r="U153" s="1"/>
  <c r="P153"/>
  <c r="Q153" s="1"/>
  <c r="L153"/>
  <c r="M153" s="1"/>
  <c r="CK152"/>
  <c r="CE152"/>
  <c r="CF152" s="1"/>
  <c r="CH152" s="1"/>
  <c r="BZ152"/>
  <c r="CA152" s="1"/>
  <c r="CC152" s="1"/>
  <c r="BT152"/>
  <c r="BU152" s="1"/>
  <c r="BP152"/>
  <c r="BQ152" s="1"/>
  <c r="BL152"/>
  <c r="BM152" s="1"/>
  <c r="BH152"/>
  <c r="BI152" s="1"/>
  <c r="AZ152"/>
  <c r="BA152" s="1"/>
  <c r="BC152" s="1"/>
  <c r="AU152"/>
  <c r="AV152" s="1"/>
  <c r="AQ152"/>
  <c r="AR152" s="1"/>
  <c r="AK152"/>
  <c r="AL152" s="1"/>
  <c r="AG152"/>
  <c r="AH152" s="1"/>
  <c r="AC152"/>
  <c r="X152"/>
  <c r="Y152" s="1"/>
  <c r="T152"/>
  <c r="U152" s="1"/>
  <c r="P152"/>
  <c r="L152"/>
  <c r="M152" s="1"/>
  <c r="CK151"/>
  <c r="CL151" s="1"/>
  <c r="CN151" s="1"/>
  <c r="CE151"/>
  <c r="CG151" s="1"/>
  <c r="BZ151"/>
  <c r="CB151" s="1"/>
  <c r="BT151"/>
  <c r="BU151" s="1"/>
  <c r="BP151"/>
  <c r="BQ151" s="1"/>
  <c r="BL151"/>
  <c r="BM151" s="1"/>
  <c r="BH151"/>
  <c r="BI151" s="1"/>
  <c r="AZ151"/>
  <c r="BB151" s="1"/>
  <c r="AU151"/>
  <c r="AV151" s="1"/>
  <c r="AQ151"/>
  <c r="AR151" s="1"/>
  <c r="AK151"/>
  <c r="AL151" s="1"/>
  <c r="AG151"/>
  <c r="AH151" s="1"/>
  <c r="AC151"/>
  <c r="AD151" s="1"/>
  <c r="X151"/>
  <c r="Y151" s="1"/>
  <c r="T151"/>
  <c r="U151" s="1"/>
  <c r="P151"/>
  <c r="L151"/>
  <c r="M151" s="1"/>
  <c r="CK150"/>
  <c r="CM150" s="1"/>
  <c r="CE150"/>
  <c r="CG150" s="1"/>
  <c r="BZ150"/>
  <c r="CB150" s="1"/>
  <c r="BT150"/>
  <c r="BP150"/>
  <c r="BQ150" s="1"/>
  <c r="BL150"/>
  <c r="BM150" s="1"/>
  <c r="BH150"/>
  <c r="BI150" s="1"/>
  <c r="AZ150"/>
  <c r="BA150" s="1"/>
  <c r="BC150" s="1"/>
  <c r="AU150"/>
  <c r="AQ150"/>
  <c r="AR150" s="1"/>
  <c r="AK150"/>
  <c r="AL150" s="1"/>
  <c r="AG150"/>
  <c r="AH150" s="1"/>
  <c r="AC150"/>
  <c r="AD150" s="1"/>
  <c r="X150"/>
  <c r="Y150" s="1"/>
  <c r="T150"/>
  <c r="U150" s="1"/>
  <c r="P150"/>
  <c r="Q150" s="1"/>
  <c r="L150"/>
  <c r="M150" s="1"/>
  <c r="CK149"/>
  <c r="CM149" s="1"/>
  <c r="CE149"/>
  <c r="CG149" s="1"/>
  <c r="BZ149"/>
  <c r="CB149" s="1"/>
  <c r="BT149"/>
  <c r="BU149" s="1"/>
  <c r="BP149"/>
  <c r="BQ149" s="1"/>
  <c r="BL149"/>
  <c r="BM149" s="1"/>
  <c r="BH149"/>
  <c r="BI149" s="1"/>
  <c r="AZ149"/>
  <c r="BB149" s="1"/>
  <c r="AU149"/>
  <c r="AQ149"/>
  <c r="AR149" s="1"/>
  <c r="AK149"/>
  <c r="AL149" s="1"/>
  <c r="AG149"/>
  <c r="AH149" s="1"/>
  <c r="AC149"/>
  <c r="X149"/>
  <c r="Y149" s="1"/>
  <c r="T149"/>
  <c r="U149" s="1"/>
  <c r="P149"/>
  <c r="Q149" s="1"/>
  <c r="L149"/>
  <c r="M149" s="1"/>
  <c r="CK148"/>
  <c r="CE148"/>
  <c r="CF148" s="1"/>
  <c r="CH148" s="1"/>
  <c r="BZ148"/>
  <c r="CA148" s="1"/>
  <c r="CC148" s="1"/>
  <c r="BT148"/>
  <c r="BU148" s="1"/>
  <c r="BP148"/>
  <c r="BQ148" s="1"/>
  <c r="BL148"/>
  <c r="BM148" s="1"/>
  <c r="BH148"/>
  <c r="BI148" s="1"/>
  <c r="AZ148"/>
  <c r="BA148" s="1"/>
  <c r="BC148" s="1"/>
  <c r="AU148"/>
  <c r="AV148" s="1"/>
  <c r="AQ148"/>
  <c r="AR148" s="1"/>
  <c r="AK148"/>
  <c r="AL148" s="1"/>
  <c r="AG148"/>
  <c r="AH148" s="1"/>
  <c r="AC148"/>
  <c r="X148"/>
  <c r="Y148" s="1"/>
  <c r="T148"/>
  <c r="U148" s="1"/>
  <c r="P148"/>
  <c r="L148"/>
  <c r="M148" s="1"/>
  <c r="CK147"/>
  <c r="CL147" s="1"/>
  <c r="CN147" s="1"/>
  <c r="CE147"/>
  <c r="CG147" s="1"/>
  <c r="BZ147"/>
  <c r="CB147" s="1"/>
  <c r="BT147"/>
  <c r="BU147" s="1"/>
  <c r="BP147"/>
  <c r="BQ147" s="1"/>
  <c r="BL147"/>
  <c r="BM147" s="1"/>
  <c r="BH147"/>
  <c r="BI147" s="1"/>
  <c r="AZ147"/>
  <c r="BB147" s="1"/>
  <c r="AU147"/>
  <c r="AV147" s="1"/>
  <c r="AQ147"/>
  <c r="AR147" s="1"/>
  <c r="AK147"/>
  <c r="AL147" s="1"/>
  <c r="AG147"/>
  <c r="AH147" s="1"/>
  <c r="AC147"/>
  <c r="AD147" s="1"/>
  <c r="X147"/>
  <c r="Y147" s="1"/>
  <c r="T147"/>
  <c r="U147" s="1"/>
  <c r="P147"/>
  <c r="L147"/>
  <c r="M147" s="1"/>
  <c r="B147"/>
  <c r="B148" s="1"/>
  <c r="B149" s="1"/>
  <c r="B150" s="1"/>
  <c r="B151" s="1"/>
  <c r="B152" s="1"/>
  <c r="B153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CK146"/>
  <c r="CM146" s="1"/>
  <c r="CE146"/>
  <c r="CG146" s="1"/>
  <c r="BZ146"/>
  <c r="CB146" s="1"/>
  <c r="BT146"/>
  <c r="BP146"/>
  <c r="BQ146" s="1"/>
  <c r="BL146"/>
  <c r="BM146" s="1"/>
  <c r="BH146"/>
  <c r="BI146" s="1"/>
  <c r="AZ146"/>
  <c r="BB146" s="1"/>
  <c r="AU146"/>
  <c r="AQ146"/>
  <c r="AR146" s="1"/>
  <c r="AK146"/>
  <c r="AL146" s="1"/>
  <c r="AG146"/>
  <c r="AH146" s="1"/>
  <c r="AC146"/>
  <c r="AD146" s="1"/>
  <c r="X146"/>
  <c r="Y146" s="1"/>
  <c r="T146"/>
  <c r="U146" s="1"/>
  <c r="P146"/>
  <c r="Q146" s="1"/>
  <c r="L146"/>
  <c r="M146" s="1"/>
  <c r="CK138"/>
  <c r="CM138" s="1"/>
  <c r="CE138"/>
  <c r="CG138" s="1"/>
  <c r="BZ138"/>
  <c r="CB138" s="1"/>
  <c r="BT138"/>
  <c r="BU138" s="1"/>
  <c r="BP138"/>
  <c r="BQ138" s="1"/>
  <c r="BL138"/>
  <c r="BM138" s="1"/>
  <c r="BH138"/>
  <c r="BI138" s="1"/>
  <c r="AZ138"/>
  <c r="BB138" s="1"/>
  <c r="AU138"/>
  <c r="AV138" s="1"/>
  <c r="AQ138"/>
  <c r="AR138" s="1"/>
  <c r="AK138"/>
  <c r="AL138" s="1"/>
  <c r="AG138"/>
  <c r="AC138"/>
  <c r="AD138" s="1"/>
  <c r="X138"/>
  <c r="Y138" s="1"/>
  <c r="T138"/>
  <c r="U138" s="1"/>
  <c r="P138"/>
  <c r="L138"/>
  <c r="M138" s="1"/>
  <c r="CK137"/>
  <c r="CE137"/>
  <c r="CF137" s="1"/>
  <c r="CH137" s="1"/>
  <c r="BZ137"/>
  <c r="CA137" s="1"/>
  <c r="CC137" s="1"/>
  <c r="BT137"/>
  <c r="BU137" s="1"/>
  <c r="BP137"/>
  <c r="BQ137" s="1"/>
  <c r="BL137"/>
  <c r="BM137" s="1"/>
  <c r="BH137"/>
  <c r="BI137" s="1"/>
  <c r="AZ137"/>
  <c r="BA137" s="1"/>
  <c r="BC137" s="1"/>
  <c r="AU137"/>
  <c r="AV137" s="1"/>
  <c r="AQ137"/>
  <c r="AR137" s="1"/>
  <c r="AK137"/>
  <c r="AL137" s="1"/>
  <c r="AG137"/>
  <c r="AC137"/>
  <c r="AD137" s="1"/>
  <c r="X137"/>
  <c r="Y137" s="1"/>
  <c r="T137"/>
  <c r="P137"/>
  <c r="L137"/>
  <c r="M137" s="1"/>
  <c r="CK136"/>
  <c r="CL136" s="1"/>
  <c r="CN136" s="1"/>
  <c r="CE136"/>
  <c r="CF136" s="1"/>
  <c r="CH136" s="1"/>
  <c r="BZ136"/>
  <c r="CB136" s="1"/>
  <c r="BT136"/>
  <c r="BU136" s="1"/>
  <c r="BP136"/>
  <c r="BQ136" s="1"/>
  <c r="BL136"/>
  <c r="BM136" s="1"/>
  <c r="BH136"/>
  <c r="BI136" s="1"/>
  <c r="AZ136"/>
  <c r="BA136" s="1"/>
  <c r="BC136" s="1"/>
  <c r="AU136"/>
  <c r="AQ136"/>
  <c r="AR136" s="1"/>
  <c r="AK136"/>
  <c r="AL136" s="1"/>
  <c r="AG136"/>
  <c r="AH136" s="1"/>
  <c r="AC136"/>
  <c r="X136"/>
  <c r="Y136" s="1"/>
  <c r="T136"/>
  <c r="U136" s="1"/>
  <c r="P136"/>
  <c r="Q136" s="1"/>
  <c r="L136"/>
  <c r="M136" s="1"/>
  <c r="CK135"/>
  <c r="CM135" s="1"/>
  <c r="CE135"/>
  <c r="CF135" s="1"/>
  <c r="CH135" s="1"/>
  <c r="BZ135"/>
  <c r="CA135" s="1"/>
  <c r="CC135" s="1"/>
  <c r="BT135"/>
  <c r="BU135" s="1"/>
  <c r="BP135"/>
  <c r="BL135"/>
  <c r="BM135" s="1"/>
  <c r="BH135"/>
  <c r="BI135" s="1"/>
  <c r="AZ135"/>
  <c r="BA135" s="1"/>
  <c r="BC135" s="1"/>
  <c r="AU135"/>
  <c r="AV135" s="1"/>
  <c r="AQ135"/>
  <c r="AK135"/>
  <c r="AL135" s="1"/>
  <c r="AG135"/>
  <c r="AH135" s="1"/>
  <c r="AC135"/>
  <c r="AD135" s="1"/>
  <c r="X135"/>
  <c r="Y135" s="1"/>
  <c r="T135"/>
  <c r="U135" s="1"/>
  <c r="P135"/>
  <c r="Q135" s="1"/>
  <c r="L135"/>
  <c r="M135" s="1"/>
  <c r="CK134"/>
  <c r="CM134" s="1"/>
  <c r="CE134"/>
  <c r="CG134" s="1"/>
  <c r="BZ134"/>
  <c r="CB134" s="1"/>
  <c r="BT134"/>
  <c r="BU134" s="1"/>
  <c r="BP134"/>
  <c r="BQ134" s="1"/>
  <c r="BL134"/>
  <c r="BM134" s="1"/>
  <c r="BH134"/>
  <c r="BI134" s="1"/>
  <c r="AZ134"/>
  <c r="BB134" s="1"/>
  <c r="AU134"/>
  <c r="AV134" s="1"/>
  <c r="AQ134"/>
  <c r="AR134" s="1"/>
  <c r="AK134"/>
  <c r="AL134" s="1"/>
  <c r="AG134"/>
  <c r="AH134" s="1"/>
  <c r="AC134"/>
  <c r="AD134" s="1"/>
  <c r="X134"/>
  <c r="Y134" s="1"/>
  <c r="T134"/>
  <c r="U134" s="1"/>
  <c r="P134"/>
  <c r="L134"/>
  <c r="M134" s="1"/>
  <c r="CK133"/>
  <c r="CE133"/>
  <c r="CF133" s="1"/>
  <c r="CH133" s="1"/>
  <c r="BZ133"/>
  <c r="CA133" s="1"/>
  <c r="CC133" s="1"/>
  <c r="BT133"/>
  <c r="BU133" s="1"/>
  <c r="BP133"/>
  <c r="BQ133" s="1"/>
  <c r="BL133"/>
  <c r="BM133" s="1"/>
  <c r="BH133"/>
  <c r="BI133" s="1"/>
  <c r="AZ133"/>
  <c r="BA133" s="1"/>
  <c r="BC133" s="1"/>
  <c r="AU133"/>
  <c r="AV133" s="1"/>
  <c r="AQ133"/>
  <c r="AR133" s="1"/>
  <c r="AK133"/>
  <c r="AL133" s="1"/>
  <c r="AG133"/>
  <c r="AH133" s="1"/>
  <c r="AC133"/>
  <c r="X133"/>
  <c r="Y133" s="1"/>
  <c r="T133"/>
  <c r="U133" s="1"/>
  <c r="P133"/>
  <c r="L133"/>
  <c r="M133" s="1"/>
  <c r="CK132"/>
  <c r="CL132" s="1"/>
  <c r="CN132" s="1"/>
  <c r="CE132"/>
  <c r="CG132" s="1"/>
  <c r="BZ132"/>
  <c r="CB132" s="1"/>
  <c r="BT132"/>
  <c r="BU132" s="1"/>
  <c r="BP132"/>
  <c r="BQ132" s="1"/>
  <c r="BL132"/>
  <c r="BM132" s="1"/>
  <c r="BH132"/>
  <c r="BI132" s="1"/>
  <c r="AZ132"/>
  <c r="BB132" s="1"/>
  <c r="AU132"/>
  <c r="AV132" s="1"/>
  <c r="AQ132"/>
  <c r="AR132" s="1"/>
  <c r="AK132"/>
  <c r="AL132" s="1"/>
  <c r="AG132"/>
  <c r="AH132" s="1"/>
  <c r="AC132"/>
  <c r="AD132" s="1"/>
  <c r="X132"/>
  <c r="Y132" s="1"/>
  <c r="T132"/>
  <c r="U132" s="1"/>
  <c r="P132"/>
  <c r="L132"/>
  <c r="M132" s="1"/>
  <c r="CK131"/>
  <c r="CM131" s="1"/>
  <c r="CE131"/>
  <c r="CG131" s="1"/>
  <c r="BZ131"/>
  <c r="CB131" s="1"/>
  <c r="BT131"/>
  <c r="BP131"/>
  <c r="BQ131" s="1"/>
  <c r="BL131"/>
  <c r="BM131" s="1"/>
  <c r="BH131"/>
  <c r="BI131" s="1"/>
  <c r="AZ131"/>
  <c r="BB131" s="1"/>
  <c r="AU131"/>
  <c r="AQ131"/>
  <c r="AR131" s="1"/>
  <c r="AK131"/>
  <c r="AL131" s="1"/>
  <c r="AG131"/>
  <c r="AH131" s="1"/>
  <c r="AC131"/>
  <c r="AD131" s="1"/>
  <c r="X131"/>
  <c r="Y131" s="1"/>
  <c r="T131"/>
  <c r="U131" s="1"/>
  <c r="P131"/>
  <c r="Q131" s="1"/>
  <c r="L131"/>
  <c r="M131" s="1"/>
  <c r="CK130"/>
  <c r="CM130" s="1"/>
  <c r="CE130"/>
  <c r="CG130" s="1"/>
  <c r="BZ130"/>
  <c r="CB130" s="1"/>
  <c r="BT130"/>
  <c r="BU130" s="1"/>
  <c r="BP130"/>
  <c r="BQ130" s="1"/>
  <c r="BL130"/>
  <c r="BM130" s="1"/>
  <c r="BH130"/>
  <c r="BI130" s="1"/>
  <c r="AZ130"/>
  <c r="BB130" s="1"/>
  <c r="AU130"/>
  <c r="AQ130"/>
  <c r="AR130" s="1"/>
  <c r="AK130"/>
  <c r="AL130" s="1"/>
  <c r="AG130"/>
  <c r="AH130" s="1"/>
  <c r="AC130"/>
  <c r="X130"/>
  <c r="Y130" s="1"/>
  <c r="T130"/>
  <c r="U130" s="1"/>
  <c r="P130"/>
  <c r="Q130" s="1"/>
  <c r="L130"/>
  <c r="M130" s="1"/>
  <c r="CK129"/>
  <c r="CE129"/>
  <c r="CF129" s="1"/>
  <c r="CH129" s="1"/>
  <c r="BZ129"/>
  <c r="CA129" s="1"/>
  <c r="CC129" s="1"/>
  <c r="BT129"/>
  <c r="BU129" s="1"/>
  <c r="BP129"/>
  <c r="BQ129" s="1"/>
  <c r="BL129"/>
  <c r="BM129" s="1"/>
  <c r="BH129"/>
  <c r="BI129" s="1"/>
  <c r="AZ129"/>
  <c r="BA129" s="1"/>
  <c r="BC129" s="1"/>
  <c r="AU129"/>
  <c r="AV129" s="1"/>
  <c r="AQ129"/>
  <c r="AR129" s="1"/>
  <c r="AK129"/>
  <c r="AL129" s="1"/>
  <c r="AG129"/>
  <c r="AH129" s="1"/>
  <c r="AC129"/>
  <c r="X129"/>
  <c r="Y129" s="1"/>
  <c r="T129"/>
  <c r="U129" s="1"/>
  <c r="P129"/>
  <c r="L129"/>
  <c r="M129" s="1"/>
  <c r="CK128"/>
  <c r="CL128" s="1"/>
  <c r="CN128" s="1"/>
  <c r="CE128"/>
  <c r="CG128" s="1"/>
  <c r="BZ128"/>
  <c r="CB128" s="1"/>
  <c r="BT128"/>
  <c r="BU128" s="1"/>
  <c r="BP128"/>
  <c r="BQ128" s="1"/>
  <c r="BL128"/>
  <c r="BM128" s="1"/>
  <c r="BH128"/>
  <c r="BI128" s="1"/>
  <c r="AZ128"/>
  <c r="BB128" s="1"/>
  <c r="AU128"/>
  <c r="AV128" s="1"/>
  <c r="AQ128"/>
  <c r="AR128" s="1"/>
  <c r="AK128"/>
  <c r="AL128" s="1"/>
  <c r="AG128"/>
  <c r="AH128" s="1"/>
  <c r="AC128"/>
  <c r="AD128" s="1"/>
  <c r="X128"/>
  <c r="Y128" s="1"/>
  <c r="T128"/>
  <c r="U128" s="1"/>
  <c r="P128"/>
  <c r="L128"/>
  <c r="M128" s="1"/>
  <c r="CK127"/>
  <c r="CM127" s="1"/>
  <c r="CE127"/>
  <c r="CG127" s="1"/>
  <c r="BZ127"/>
  <c r="CB127" s="1"/>
  <c r="BT127"/>
  <c r="BP127"/>
  <c r="BQ127" s="1"/>
  <c r="BL127"/>
  <c r="BM127" s="1"/>
  <c r="BH127"/>
  <c r="BI127" s="1"/>
  <c r="AZ127"/>
  <c r="BB127" s="1"/>
  <c r="AU127"/>
  <c r="AQ127"/>
  <c r="AR127" s="1"/>
  <c r="AK127"/>
  <c r="AL127" s="1"/>
  <c r="AG127"/>
  <c r="AH127" s="1"/>
  <c r="AC127"/>
  <c r="AD127" s="1"/>
  <c r="X127"/>
  <c r="Y127" s="1"/>
  <c r="T127"/>
  <c r="U127" s="1"/>
  <c r="P127"/>
  <c r="Q127" s="1"/>
  <c r="L127"/>
  <c r="M127" s="1"/>
  <c r="CK126"/>
  <c r="CM126" s="1"/>
  <c r="CE126"/>
  <c r="CG126" s="1"/>
  <c r="BZ126"/>
  <c r="CB126" s="1"/>
  <c r="BT126"/>
  <c r="BU126" s="1"/>
  <c r="BP126"/>
  <c r="BQ126" s="1"/>
  <c r="BL126"/>
  <c r="BM126" s="1"/>
  <c r="BH126"/>
  <c r="BI126" s="1"/>
  <c r="AZ126"/>
  <c r="BB126" s="1"/>
  <c r="AU126"/>
  <c r="AQ126"/>
  <c r="AR126" s="1"/>
  <c r="AK126"/>
  <c r="AL126" s="1"/>
  <c r="AG126"/>
  <c r="AH126" s="1"/>
  <c r="AC126"/>
  <c r="X126"/>
  <c r="Y126" s="1"/>
  <c r="T126"/>
  <c r="U126" s="1"/>
  <c r="P126"/>
  <c r="Q126" s="1"/>
  <c r="L126"/>
  <c r="M126" s="1"/>
  <c r="CK125"/>
  <c r="CE125"/>
  <c r="CF125" s="1"/>
  <c r="CH125" s="1"/>
  <c r="BZ125"/>
  <c r="CA125" s="1"/>
  <c r="CC125" s="1"/>
  <c r="BT125"/>
  <c r="BU125" s="1"/>
  <c r="BP125"/>
  <c r="BQ125" s="1"/>
  <c r="BL125"/>
  <c r="BM125" s="1"/>
  <c r="BH125"/>
  <c r="BI125" s="1"/>
  <c r="AZ125"/>
  <c r="BA125" s="1"/>
  <c r="BC125" s="1"/>
  <c r="AU125"/>
  <c r="AV125" s="1"/>
  <c r="AQ125"/>
  <c r="AR125" s="1"/>
  <c r="AK125"/>
  <c r="AL125" s="1"/>
  <c r="AG125"/>
  <c r="AH125" s="1"/>
  <c r="AC125"/>
  <c r="X125"/>
  <c r="Y125" s="1"/>
  <c r="T125"/>
  <c r="U125" s="1"/>
  <c r="P125"/>
  <c r="L125"/>
  <c r="M125" s="1"/>
  <c r="CK124"/>
  <c r="CL124" s="1"/>
  <c r="CN124" s="1"/>
  <c r="CE124"/>
  <c r="CG124" s="1"/>
  <c r="BZ124"/>
  <c r="CB124" s="1"/>
  <c r="BT124"/>
  <c r="BU124" s="1"/>
  <c r="BP124"/>
  <c r="BQ124" s="1"/>
  <c r="BL124"/>
  <c r="BM124" s="1"/>
  <c r="BH124"/>
  <c r="BI124" s="1"/>
  <c r="AZ124"/>
  <c r="BB124" s="1"/>
  <c r="AU124"/>
  <c r="AV124" s="1"/>
  <c r="AQ124"/>
  <c r="AR124" s="1"/>
  <c r="AK124"/>
  <c r="AL124" s="1"/>
  <c r="AG124"/>
  <c r="AH124" s="1"/>
  <c r="AC124"/>
  <c r="AD124" s="1"/>
  <c r="X124"/>
  <c r="Y124" s="1"/>
  <c r="T124"/>
  <c r="U124" s="1"/>
  <c r="P124"/>
  <c r="L124"/>
  <c r="M124" s="1"/>
  <c r="CK123"/>
  <c r="CL123" s="1"/>
  <c r="CN123" s="1"/>
  <c r="CE123"/>
  <c r="CF123" s="1"/>
  <c r="CH123" s="1"/>
  <c r="BZ123"/>
  <c r="CA123" s="1"/>
  <c r="CC123" s="1"/>
  <c r="BT123"/>
  <c r="BU123" s="1"/>
  <c r="BP123"/>
  <c r="BQ123" s="1"/>
  <c r="BL123"/>
  <c r="BM123" s="1"/>
  <c r="BH123"/>
  <c r="BI123" s="1"/>
  <c r="AZ123"/>
  <c r="BA123" s="1"/>
  <c r="BC123" s="1"/>
  <c r="AU123"/>
  <c r="AV123" s="1"/>
  <c r="AQ123"/>
  <c r="AR123" s="1"/>
  <c r="AK123"/>
  <c r="AL123" s="1"/>
  <c r="AG123"/>
  <c r="AH123" s="1"/>
  <c r="AC123"/>
  <c r="AD123" s="1"/>
  <c r="X123"/>
  <c r="Y123" s="1"/>
  <c r="T123"/>
  <c r="U123" s="1"/>
  <c r="P123"/>
  <c r="Q123" s="1"/>
  <c r="L123"/>
  <c r="M123" s="1"/>
  <c r="CK122"/>
  <c r="CM122" s="1"/>
  <c r="CE122"/>
  <c r="CG122" s="1"/>
  <c r="BZ122"/>
  <c r="CB122" s="1"/>
  <c r="BT122"/>
  <c r="BU122" s="1"/>
  <c r="BP122"/>
  <c r="BQ122" s="1"/>
  <c r="BL122"/>
  <c r="BM122" s="1"/>
  <c r="BH122"/>
  <c r="BI122" s="1"/>
  <c r="AZ122"/>
  <c r="BB122" s="1"/>
  <c r="AU122"/>
  <c r="AQ122"/>
  <c r="AR122" s="1"/>
  <c r="AK122"/>
  <c r="AL122" s="1"/>
  <c r="AG122"/>
  <c r="AH122" s="1"/>
  <c r="AC122"/>
  <c r="X122"/>
  <c r="Y122" s="1"/>
  <c r="T122"/>
  <c r="U122" s="1"/>
  <c r="P122"/>
  <c r="Q122" s="1"/>
  <c r="L122"/>
  <c r="M122" s="1"/>
  <c r="CK121"/>
  <c r="CL121" s="1"/>
  <c r="CN121" s="1"/>
  <c r="CE121"/>
  <c r="CF121" s="1"/>
  <c r="CH121" s="1"/>
  <c r="BZ121"/>
  <c r="CA121" s="1"/>
  <c r="CC121" s="1"/>
  <c r="BT121"/>
  <c r="BU121" s="1"/>
  <c r="BP121"/>
  <c r="BQ121" s="1"/>
  <c r="BL121"/>
  <c r="BM121" s="1"/>
  <c r="BH121"/>
  <c r="BI121" s="1"/>
  <c r="AZ121"/>
  <c r="BA121" s="1"/>
  <c r="BC121" s="1"/>
  <c r="AU121"/>
  <c r="AV121" s="1"/>
  <c r="AQ121"/>
  <c r="AR121" s="1"/>
  <c r="AK121"/>
  <c r="AL121" s="1"/>
  <c r="AG121"/>
  <c r="AH121" s="1"/>
  <c r="AC121"/>
  <c r="AD121" s="1"/>
  <c r="X121"/>
  <c r="Y121" s="1"/>
  <c r="T121"/>
  <c r="U121" s="1"/>
  <c r="P121"/>
  <c r="Q121" s="1"/>
  <c r="L121"/>
  <c r="M121" s="1"/>
  <c r="CK120"/>
  <c r="CL120" s="1"/>
  <c r="CN120" s="1"/>
  <c r="CE120"/>
  <c r="CG120" s="1"/>
  <c r="BZ120"/>
  <c r="CB120" s="1"/>
  <c r="BT120"/>
  <c r="BU120" s="1"/>
  <c r="BP120"/>
  <c r="BQ120" s="1"/>
  <c r="BL120"/>
  <c r="BM120" s="1"/>
  <c r="BH120"/>
  <c r="BI120" s="1"/>
  <c r="AZ120"/>
  <c r="BB120" s="1"/>
  <c r="AU120"/>
  <c r="AQ120"/>
  <c r="AR120" s="1"/>
  <c r="AK120"/>
  <c r="AL120" s="1"/>
  <c r="AG120"/>
  <c r="AH120" s="1"/>
  <c r="AC120"/>
  <c r="X120"/>
  <c r="Y120" s="1"/>
  <c r="T120"/>
  <c r="P120"/>
  <c r="Q120" s="1"/>
  <c r="L120"/>
  <c r="M120" s="1"/>
  <c r="CK119"/>
  <c r="CL119" s="1"/>
  <c r="CN119" s="1"/>
  <c r="CE119"/>
  <c r="CF119" s="1"/>
  <c r="CH119" s="1"/>
  <c r="BZ119"/>
  <c r="CA119" s="1"/>
  <c r="CC119" s="1"/>
  <c r="BT119"/>
  <c r="BU119" s="1"/>
  <c r="BP119"/>
  <c r="BQ119" s="1"/>
  <c r="BL119"/>
  <c r="BM119" s="1"/>
  <c r="BH119"/>
  <c r="BI119" s="1"/>
  <c r="AZ119"/>
  <c r="BA119" s="1"/>
  <c r="BC119" s="1"/>
  <c r="AU119"/>
  <c r="AV119" s="1"/>
  <c r="AQ119"/>
  <c r="AR119" s="1"/>
  <c r="AK119"/>
  <c r="AL119" s="1"/>
  <c r="AG119"/>
  <c r="AH119" s="1"/>
  <c r="AC119"/>
  <c r="AD119" s="1"/>
  <c r="X119"/>
  <c r="Y119" s="1"/>
  <c r="T119"/>
  <c r="U119" s="1"/>
  <c r="P119"/>
  <c r="Q119" s="1"/>
  <c r="L119"/>
  <c r="M119" s="1"/>
  <c r="CK118"/>
  <c r="CM118" s="1"/>
  <c r="CE118"/>
  <c r="CG118" s="1"/>
  <c r="BZ118"/>
  <c r="CA118" s="1"/>
  <c r="CC118" s="1"/>
  <c r="BT118"/>
  <c r="BU118" s="1"/>
  <c r="BP118"/>
  <c r="BQ118" s="1"/>
  <c r="BL118"/>
  <c r="BM118" s="1"/>
  <c r="BH118"/>
  <c r="BI118" s="1"/>
  <c r="AZ118"/>
  <c r="BA118" s="1"/>
  <c r="BC118" s="1"/>
  <c r="AU118"/>
  <c r="AV118" s="1"/>
  <c r="AQ118"/>
  <c r="AK118"/>
  <c r="AL118" s="1"/>
  <c r="AG118"/>
  <c r="AH118" s="1"/>
  <c r="AC118"/>
  <c r="AD118" s="1"/>
  <c r="X118"/>
  <c r="Y118" s="1"/>
  <c r="T118"/>
  <c r="U118" s="1"/>
  <c r="P118"/>
  <c r="L118"/>
  <c r="M118" s="1"/>
  <c r="CK117"/>
  <c r="CL117" s="1"/>
  <c r="CN117" s="1"/>
  <c r="CE117"/>
  <c r="CF117" s="1"/>
  <c r="CH117" s="1"/>
  <c r="BZ117"/>
  <c r="CA117" s="1"/>
  <c r="CC117" s="1"/>
  <c r="BT117"/>
  <c r="BU117" s="1"/>
  <c r="BP117"/>
  <c r="BQ117" s="1"/>
  <c r="BL117"/>
  <c r="BM117" s="1"/>
  <c r="BH117"/>
  <c r="BI117" s="1"/>
  <c r="AZ117"/>
  <c r="BA117" s="1"/>
  <c r="BC117" s="1"/>
  <c r="AU117"/>
  <c r="AV117" s="1"/>
  <c r="AQ117"/>
  <c r="AR117" s="1"/>
  <c r="AK117"/>
  <c r="AL117" s="1"/>
  <c r="AG117"/>
  <c r="AH117" s="1"/>
  <c r="AC117"/>
  <c r="AD117" s="1"/>
  <c r="X117"/>
  <c r="Y117" s="1"/>
  <c r="T117"/>
  <c r="U117" s="1"/>
  <c r="P117"/>
  <c r="Q117" s="1"/>
  <c r="L117"/>
  <c r="M117" s="1"/>
  <c r="CK116"/>
  <c r="CL116" s="1"/>
  <c r="CN116" s="1"/>
  <c r="CE116"/>
  <c r="CG116" s="1"/>
  <c r="BZ116"/>
  <c r="BT116"/>
  <c r="BU116" s="1"/>
  <c r="BP116"/>
  <c r="BQ116" s="1"/>
  <c r="BL116"/>
  <c r="BM116" s="1"/>
  <c r="BH116"/>
  <c r="BI116" s="1"/>
  <c r="AZ116"/>
  <c r="BB116" s="1"/>
  <c r="AU116"/>
  <c r="AV116" s="1"/>
  <c r="AQ116"/>
  <c r="AR116" s="1"/>
  <c r="AK116"/>
  <c r="AL116" s="1"/>
  <c r="AG116"/>
  <c r="AH116" s="1"/>
  <c r="AC116"/>
  <c r="X116"/>
  <c r="Y116" s="1"/>
  <c r="T116"/>
  <c r="U116" s="1"/>
  <c r="P116"/>
  <c r="Q116" s="1"/>
  <c r="L116"/>
  <c r="M116" s="1"/>
  <c r="CK115"/>
  <c r="CE115"/>
  <c r="CF115" s="1"/>
  <c r="CH115" s="1"/>
  <c r="BZ115"/>
  <c r="CA115" s="1"/>
  <c r="CC115" s="1"/>
  <c r="BT115"/>
  <c r="BU115" s="1"/>
  <c r="BP115"/>
  <c r="BQ115" s="1"/>
  <c r="BL115"/>
  <c r="BM115" s="1"/>
  <c r="BH115"/>
  <c r="BI115" s="1"/>
  <c r="AZ115"/>
  <c r="BA115" s="1"/>
  <c r="BC115" s="1"/>
  <c r="AU115"/>
  <c r="AV115" s="1"/>
  <c r="AQ115"/>
  <c r="AR115" s="1"/>
  <c r="AK115"/>
  <c r="AL115" s="1"/>
  <c r="AG115"/>
  <c r="AH115" s="1"/>
  <c r="AC115"/>
  <c r="X115"/>
  <c r="Y115" s="1"/>
  <c r="T115"/>
  <c r="P115"/>
  <c r="L115"/>
  <c r="M115" s="1"/>
  <c r="CK114"/>
  <c r="CL114" s="1"/>
  <c r="CN114" s="1"/>
  <c r="CE114"/>
  <c r="CG114" s="1"/>
  <c r="BZ114"/>
  <c r="BT114"/>
  <c r="BU114" s="1"/>
  <c r="BP114"/>
  <c r="BQ114" s="1"/>
  <c r="BL114"/>
  <c r="BM114" s="1"/>
  <c r="BH114"/>
  <c r="BI114" s="1"/>
  <c r="AZ114"/>
  <c r="BB114" s="1"/>
  <c r="AU114"/>
  <c r="AV114" s="1"/>
  <c r="AQ114"/>
  <c r="AR114" s="1"/>
  <c r="AK114"/>
  <c r="AL114" s="1"/>
  <c r="AG114"/>
  <c r="AC114"/>
  <c r="AD114" s="1"/>
  <c r="X114"/>
  <c r="Y114" s="1"/>
  <c r="T114"/>
  <c r="U114" s="1"/>
  <c r="P114"/>
  <c r="Q114" s="1"/>
  <c r="L114"/>
  <c r="M114" s="1"/>
  <c r="CK113"/>
  <c r="CM113" s="1"/>
  <c r="CE113"/>
  <c r="CG113" s="1"/>
  <c r="BZ113"/>
  <c r="CB113" s="1"/>
  <c r="BT113"/>
  <c r="BP113"/>
  <c r="BQ113" s="1"/>
  <c r="BL113"/>
  <c r="BM113" s="1"/>
  <c r="BH113"/>
  <c r="BI113" s="1"/>
  <c r="AZ113"/>
  <c r="BB113" s="1"/>
  <c r="AU113"/>
  <c r="AQ113"/>
  <c r="AR113" s="1"/>
  <c r="AK113"/>
  <c r="AL113" s="1"/>
  <c r="AG113"/>
  <c r="AH113" s="1"/>
  <c r="AC113"/>
  <c r="AD113" s="1"/>
  <c r="X113"/>
  <c r="Y113" s="1"/>
  <c r="T113"/>
  <c r="U113" s="1"/>
  <c r="P113"/>
  <c r="Q113" s="1"/>
  <c r="L113"/>
  <c r="M113" s="1"/>
  <c r="CK112"/>
  <c r="CE112"/>
  <c r="CF112" s="1"/>
  <c r="CH112" s="1"/>
  <c r="BZ112"/>
  <c r="CA112" s="1"/>
  <c r="CC112" s="1"/>
  <c r="BT112"/>
  <c r="BU112" s="1"/>
  <c r="BP112"/>
  <c r="BQ112" s="1"/>
  <c r="BL112"/>
  <c r="BM112" s="1"/>
  <c r="BH112"/>
  <c r="BI112" s="1"/>
  <c r="AZ112"/>
  <c r="BA112" s="1"/>
  <c r="BC112" s="1"/>
  <c r="AU112"/>
  <c r="AV112" s="1"/>
  <c r="AQ112"/>
  <c r="AR112" s="1"/>
  <c r="AK112"/>
  <c r="AL112" s="1"/>
  <c r="AG112"/>
  <c r="AH112" s="1"/>
  <c r="AC112"/>
  <c r="X112"/>
  <c r="Y112" s="1"/>
  <c r="T112"/>
  <c r="U112" s="1"/>
  <c r="P112"/>
  <c r="Q112" s="1"/>
  <c r="L112"/>
  <c r="M112" s="1"/>
  <c r="CK111"/>
  <c r="CE111"/>
  <c r="CF111" s="1"/>
  <c r="CH111" s="1"/>
  <c r="BZ111"/>
  <c r="CA111" s="1"/>
  <c r="CC111" s="1"/>
  <c r="BT111"/>
  <c r="BU111" s="1"/>
  <c r="BP111"/>
  <c r="BQ111" s="1"/>
  <c r="BL111"/>
  <c r="BM111" s="1"/>
  <c r="BH111"/>
  <c r="BI111" s="1"/>
  <c r="AZ111"/>
  <c r="BA111" s="1"/>
  <c r="BC111" s="1"/>
  <c r="AU111"/>
  <c r="AV111" s="1"/>
  <c r="AQ111"/>
  <c r="AR111" s="1"/>
  <c r="AK111"/>
  <c r="AL111" s="1"/>
  <c r="AG111"/>
  <c r="AH111" s="1"/>
  <c r="AC111"/>
  <c r="X111"/>
  <c r="Y111" s="1"/>
  <c r="T111"/>
  <c r="U111" s="1"/>
  <c r="P111"/>
  <c r="L111"/>
  <c r="M111" s="1"/>
  <c r="CK110"/>
  <c r="CL110" s="1"/>
  <c r="CN110" s="1"/>
  <c r="CE110"/>
  <c r="CG110" s="1"/>
  <c r="BZ110"/>
  <c r="BT110"/>
  <c r="BU110" s="1"/>
  <c r="BP110"/>
  <c r="BQ110" s="1"/>
  <c r="BL110"/>
  <c r="BM110" s="1"/>
  <c r="BH110"/>
  <c r="BI110" s="1"/>
  <c r="AZ110"/>
  <c r="AU110"/>
  <c r="AV110" s="1"/>
  <c r="AQ110"/>
  <c r="AR110" s="1"/>
  <c r="AK110"/>
  <c r="AL110" s="1"/>
  <c r="AG110"/>
  <c r="AC110"/>
  <c r="AD110" s="1"/>
  <c r="X110"/>
  <c r="Y110" s="1"/>
  <c r="T110"/>
  <c r="U110" s="1"/>
  <c r="P110"/>
  <c r="Q110" s="1"/>
  <c r="L110"/>
  <c r="M110" s="1"/>
  <c r="CK109"/>
  <c r="CM109" s="1"/>
  <c r="CE109"/>
  <c r="CG109" s="1"/>
  <c r="BZ109"/>
  <c r="CB109" s="1"/>
  <c r="BT109"/>
  <c r="BP109"/>
  <c r="BQ109" s="1"/>
  <c r="BL109"/>
  <c r="BM109" s="1"/>
  <c r="BH109"/>
  <c r="BI109" s="1"/>
  <c r="AZ109"/>
  <c r="BB109" s="1"/>
  <c r="AU109"/>
  <c r="AQ109"/>
  <c r="AR109" s="1"/>
  <c r="AK109"/>
  <c r="AL109" s="1"/>
  <c r="AG109"/>
  <c r="AH109" s="1"/>
  <c r="AC109"/>
  <c r="AD109" s="1"/>
  <c r="X109"/>
  <c r="Y109" s="1"/>
  <c r="T109"/>
  <c r="U109" s="1"/>
  <c r="P109"/>
  <c r="Q109" s="1"/>
  <c r="L109"/>
  <c r="M109" s="1"/>
  <c r="CK108"/>
  <c r="CL108" s="1"/>
  <c r="CN108" s="1"/>
  <c r="CE108"/>
  <c r="BZ108"/>
  <c r="CA108" s="1"/>
  <c r="CC108" s="1"/>
  <c r="BT108"/>
  <c r="BU108" s="1"/>
  <c r="BP108"/>
  <c r="BQ108" s="1"/>
  <c r="BL108"/>
  <c r="BM108" s="1"/>
  <c r="BH108"/>
  <c r="BI108" s="1"/>
  <c r="AZ108"/>
  <c r="BA108" s="1"/>
  <c r="BC108" s="1"/>
  <c r="AU108"/>
  <c r="AV108" s="1"/>
  <c r="AQ108"/>
  <c r="AR108" s="1"/>
  <c r="AK108"/>
  <c r="AL108" s="1"/>
  <c r="AG108"/>
  <c r="AH108" s="1"/>
  <c r="AC108"/>
  <c r="X108"/>
  <c r="Y108" s="1"/>
  <c r="T108"/>
  <c r="U108" s="1"/>
  <c r="P108"/>
  <c r="Q108" s="1"/>
  <c r="L108"/>
  <c r="M108" s="1"/>
  <c r="CK107"/>
  <c r="CE107"/>
  <c r="CF107" s="1"/>
  <c r="CH107" s="1"/>
  <c r="BZ107"/>
  <c r="CA107" s="1"/>
  <c r="CC107" s="1"/>
  <c r="BT107"/>
  <c r="BU107" s="1"/>
  <c r="BP107"/>
  <c r="BQ107" s="1"/>
  <c r="BL107"/>
  <c r="BM107" s="1"/>
  <c r="BH107"/>
  <c r="BI107" s="1"/>
  <c r="AZ107"/>
  <c r="BA107" s="1"/>
  <c r="BC107" s="1"/>
  <c r="AU107"/>
  <c r="AV107" s="1"/>
  <c r="AQ107"/>
  <c r="AR107" s="1"/>
  <c r="AK107"/>
  <c r="AL107" s="1"/>
  <c r="AG107"/>
  <c r="AH107" s="1"/>
  <c r="AC107"/>
  <c r="X107"/>
  <c r="Y107" s="1"/>
  <c r="T107"/>
  <c r="U107" s="1"/>
  <c r="P107"/>
  <c r="L107"/>
  <c r="M107" s="1"/>
  <c r="CK106"/>
  <c r="CL106" s="1"/>
  <c r="CN106" s="1"/>
  <c r="CE106"/>
  <c r="BZ106"/>
  <c r="CB106" s="1"/>
  <c r="BT106"/>
  <c r="BP106"/>
  <c r="BQ106" s="1"/>
  <c r="BL106"/>
  <c r="BM106" s="1"/>
  <c r="BH106"/>
  <c r="BI106" s="1"/>
  <c r="AZ106"/>
  <c r="BB106" s="1"/>
  <c r="AU106"/>
  <c r="AV106" s="1"/>
  <c r="AQ106"/>
  <c r="AR106" s="1"/>
  <c r="AK106"/>
  <c r="AL106" s="1"/>
  <c r="AG106"/>
  <c r="AC106"/>
  <c r="AD106" s="1"/>
  <c r="X106"/>
  <c r="Y106" s="1"/>
  <c r="T106"/>
  <c r="U106" s="1"/>
  <c r="P106"/>
  <c r="Q106" s="1"/>
  <c r="L106"/>
  <c r="M106" s="1"/>
  <c r="CK105"/>
  <c r="CM105" s="1"/>
  <c r="CE105"/>
  <c r="CG105" s="1"/>
  <c r="BZ105"/>
  <c r="CB105" s="1"/>
  <c r="BT105"/>
  <c r="BP105"/>
  <c r="BQ105" s="1"/>
  <c r="BL105"/>
  <c r="BM105" s="1"/>
  <c r="BH105"/>
  <c r="BI105" s="1"/>
  <c r="AZ105"/>
  <c r="BB105" s="1"/>
  <c r="AU105"/>
  <c r="AQ105"/>
  <c r="AR105" s="1"/>
  <c r="AK105"/>
  <c r="AL105" s="1"/>
  <c r="AG105"/>
  <c r="AH105" s="1"/>
  <c r="AC105"/>
  <c r="AD105" s="1"/>
  <c r="X105"/>
  <c r="Y105" s="1"/>
  <c r="T105"/>
  <c r="U105" s="1"/>
  <c r="P105"/>
  <c r="Q105" s="1"/>
  <c r="L105"/>
  <c r="M105" s="1"/>
  <c r="CK104"/>
  <c r="CL104" s="1"/>
  <c r="CN104" s="1"/>
  <c r="CE104"/>
  <c r="CG104" s="1"/>
  <c r="BZ104"/>
  <c r="BT104"/>
  <c r="BU104" s="1"/>
  <c r="BP104"/>
  <c r="BL104"/>
  <c r="BM104" s="1"/>
  <c r="BH104"/>
  <c r="BI104" s="1"/>
  <c r="AZ104"/>
  <c r="BA104" s="1"/>
  <c r="BC104" s="1"/>
  <c r="AU104"/>
  <c r="AV104" s="1"/>
  <c r="AQ104"/>
  <c r="AR104" s="1"/>
  <c r="AK104"/>
  <c r="AL104" s="1"/>
  <c r="AG104"/>
  <c r="AH104" s="1"/>
  <c r="AC104"/>
  <c r="X104"/>
  <c r="Y104" s="1"/>
  <c r="T104"/>
  <c r="U104" s="1"/>
  <c r="P104"/>
  <c r="Q104" s="1"/>
  <c r="L104"/>
  <c r="M104" s="1"/>
  <c r="CK103"/>
  <c r="CE103"/>
  <c r="CF103" s="1"/>
  <c r="CH103" s="1"/>
  <c r="BZ103"/>
  <c r="CA103" s="1"/>
  <c r="CC103" s="1"/>
  <c r="BT103"/>
  <c r="BU103" s="1"/>
  <c r="BP103"/>
  <c r="BQ103" s="1"/>
  <c r="BL103"/>
  <c r="BM103" s="1"/>
  <c r="BH103"/>
  <c r="BI103" s="1"/>
  <c r="AZ103"/>
  <c r="BA103" s="1"/>
  <c r="BC103" s="1"/>
  <c r="AU103"/>
  <c r="AV103" s="1"/>
  <c r="AQ103"/>
  <c r="AR103" s="1"/>
  <c r="AK103"/>
  <c r="AL103" s="1"/>
  <c r="AG103"/>
  <c r="AH103" s="1"/>
  <c r="AC103"/>
  <c r="X103"/>
  <c r="Y103" s="1"/>
  <c r="T103"/>
  <c r="U103" s="1"/>
  <c r="P103"/>
  <c r="L103"/>
  <c r="M103" s="1"/>
  <c r="CK102"/>
  <c r="CE102"/>
  <c r="CG102" s="1"/>
  <c r="BZ102"/>
  <c r="BT102"/>
  <c r="BU102" s="1"/>
  <c r="BP102"/>
  <c r="BQ102" s="1"/>
  <c r="BL102"/>
  <c r="BM102" s="1"/>
  <c r="BH102"/>
  <c r="BI102" s="1"/>
  <c r="AZ102"/>
  <c r="BB102" s="1"/>
  <c r="AU102"/>
  <c r="AQ102"/>
  <c r="AR102" s="1"/>
  <c r="AK102"/>
  <c r="AL102" s="1"/>
  <c r="AG102"/>
  <c r="AH102" s="1"/>
  <c r="AC102"/>
  <c r="AD102" s="1"/>
  <c r="X102"/>
  <c r="Y102" s="1"/>
  <c r="T102"/>
  <c r="P102"/>
  <c r="Q102" s="1"/>
  <c r="L102"/>
  <c r="M102" s="1"/>
  <c r="CK101"/>
  <c r="CM101" s="1"/>
  <c r="CE101"/>
  <c r="CG101" s="1"/>
  <c r="BZ101"/>
  <c r="CB101" s="1"/>
  <c r="BT101"/>
  <c r="BP101"/>
  <c r="BQ101" s="1"/>
  <c r="BL101"/>
  <c r="BM101" s="1"/>
  <c r="BH101"/>
  <c r="BI101" s="1"/>
  <c r="AZ101"/>
  <c r="BB101" s="1"/>
  <c r="AU101"/>
  <c r="AQ101"/>
  <c r="AR101" s="1"/>
  <c r="AK101"/>
  <c r="AL101" s="1"/>
  <c r="AG101"/>
  <c r="AH101" s="1"/>
  <c r="AC101"/>
  <c r="AD101" s="1"/>
  <c r="X101"/>
  <c r="Y101" s="1"/>
  <c r="T101"/>
  <c r="U101" s="1"/>
  <c r="P101"/>
  <c r="Q101" s="1"/>
  <c r="L101"/>
  <c r="M101" s="1"/>
  <c r="CK100"/>
  <c r="CL100" s="1"/>
  <c r="CN100" s="1"/>
  <c r="CE100"/>
  <c r="CF100" s="1"/>
  <c r="CH100" s="1"/>
  <c r="BZ100"/>
  <c r="CB100" s="1"/>
  <c r="BT100"/>
  <c r="BU100" s="1"/>
  <c r="BP100"/>
  <c r="BQ100" s="1"/>
  <c r="BL100"/>
  <c r="BM100" s="1"/>
  <c r="BH100"/>
  <c r="BI100" s="1"/>
  <c r="AZ100"/>
  <c r="AU100"/>
  <c r="AV100" s="1"/>
  <c r="AQ100"/>
  <c r="AK100"/>
  <c r="AL100" s="1"/>
  <c r="AG100"/>
  <c r="AH100" s="1"/>
  <c r="AC100"/>
  <c r="AD100" s="1"/>
  <c r="X100"/>
  <c r="Y100" s="1"/>
  <c r="T100"/>
  <c r="U100" s="1"/>
  <c r="P100"/>
  <c r="L100"/>
  <c r="M100" s="1"/>
  <c r="B100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CK99"/>
  <c r="CE99"/>
  <c r="CF99" s="1"/>
  <c r="CH99" s="1"/>
  <c r="BZ99"/>
  <c r="CA99" s="1"/>
  <c r="CC99" s="1"/>
  <c r="BT99"/>
  <c r="BU99" s="1"/>
  <c r="BP99"/>
  <c r="BQ99" s="1"/>
  <c r="BL99"/>
  <c r="BM99" s="1"/>
  <c r="BH99"/>
  <c r="BI99" s="1"/>
  <c r="AZ99"/>
  <c r="BA99" s="1"/>
  <c r="BC99" s="1"/>
  <c r="AU99"/>
  <c r="AV99" s="1"/>
  <c r="AQ99"/>
  <c r="AR99" s="1"/>
  <c r="AK99"/>
  <c r="AL99" s="1"/>
  <c r="AG99"/>
  <c r="AH99" s="1"/>
  <c r="AC99"/>
  <c r="X99"/>
  <c r="Y99" s="1"/>
  <c r="T99"/>
  <c r="U99" s="1"/>
  <c r="P99"/>
  <c r="L99"/>
  <c r="M99" s="1"/>
  <c r="CK91"/>
  <c r="CL91" s="1"/>
  <c r="CN91" s="1"/>
  <c r="CE91"/>
  <c r="CF91" s="1"/>
  <c r="CH91" s="1"/>
  <c r="BZ91"/>
  <c r="CA91" s="1"/>
  <c r="CC91" s="1"/>
  <c r="BT91"/>
  <c r="BU91" s="1"/>
  <c r="BP91"/>
  <c r="BQ91" s="1"/>
  <c r="BL91"/>
  <c r="BM91" s="1"/>
  <c r="BH91"/>
  <c r="BI91" s="1"/>
  <c r="AZ91"/>
  <c r="BA91" s="1"/>
  <c r="BC91" s="1"/>
  <c r="AU91"/>
  <c r="AV91" s="1"/>
  <c r="AQ91"/>
  <c r="AR91" s="1"/>
  <c r="AK91"/>
  <c r="AL91" s="1"/>
  <c r="AG91"/>
  <c r="AH91" s="1"/>
  <c r="AC91"/>
  <c r="AD91" s="1"/>
  <c r="X91"/>
  <c r="Y91" s="1"/>
  <c r="T91"/>
  <c r="U91" s="1"/>
  <c r="P91"/>
  <c r="Q91" s="1"/>
  <c r="L91"/>
  <c r="M91" s="1"/>
  <c r="CK90"/>
  <c r="CL90" s="1"/>
  <c r="CN90" s="1"/>
  <c r="CE90"/>
  <c r="CG90" s="1"/>
  <c r="BZ90"/>
  <c r="CB90" s="1"/>
  <c r="BT90"/>
  <c r="BU90" s="1"/>
  <c r="BP90"/>
  <c r="BQ90" s="1"/>
  <c r="BL90"/>
  <c r="BM90" s="1"/>
  <c r="BH90"/>
  <c r="BI90" s="1"/>
  <c r="AZ90"/>
  <c r="BB90" s="1"/>
  <c r="AU90"/>
  <c r="AQ90"/>
  <c r="AR90" s="1"/>
  <c r="AK90"/>
  <c r="AL90" s="1"/>
  <c r="AG90"/>
  <c r="AH90" s="1"/>
  <c r="AC90"/>
  <c r="AD90" s="1"/>
  <c r="X90"/>
  <c r="Y90" s="1"/>
  <c r="T90"/>
  <c r="P90"/>
  <c r="Q90" s="1"/>
  <c r="L90"/>
  <c r="M90" s="1"/>
  <c r="CK89"/>
  <c r="CE89"/>
  <c r="CF89" s="1"/>
  <c r="CH89" s="1"/>
  <c r="BZ89"/>
  <c r="CA89" s="1"/>
  <c r="CC89" s="1"/>
  <c r="BT89"/>
  <c r="BU89" s="1"/>
  <c r="BP89"/>
  <c r="BQ89" s="1"/>
  <c r="BL89"/>
  <c r="BM89" s="1"/>
  <c r="BH89"/>
  <c r="BI89" s="1"/>
  <c r="AZ89"/>
  <c r="BA89" s="1"/>
  <c r="BC89" s="1"/>
  <c r="AU89"/>
  <c r="AV89" s="1"/>
  <c r="AQ89"/>
  <c r="AR89" s="1"/>
  <c r="AK89"/>
  <c r="AL89" s="1"/>
  <c r="AG89"/>
  <c r="AC89"/>
  <c r="AD89" s="1"/>
  <c r="X89"/>
  <c r="Y89" s="1"/>
  <c r="T89"/>
  <c r="P89"/>
  <c r="Q89" s="1"/>
  <c r="L89"/>
  <c r="M89" s="1"/>
  <c r="CK88"/>
  <c r="CL88" s="1"/>
  <c r="CN88" s="1"/>
  <c r="CE88"/>
  <c r="CF88" s="1"/>
  <c r="CH88" s="1"/>
  <c r="BZ88"/>
  <c r="CB88" s="1"/>
  <c r="BT88"/>
  <c r="BU88" s="1"/>
  <c r="BP88"/>
  <c r="BQ88" s="1"/>
  <c r="BL88"/>
  <c r="BM88" s="1"/>
  <c r="BH88"/>
  <c r="BI88" s="1"/>
  <c r="AZ88"/>
  <c r="BB88" s="1"/>
  <c r="AU88"/>
  <c r="AV88" s="1"/>
  <c r="AQ88"/>
  <c r="AR88" s="1"/>
  <c r="AK88"/>
  <c r="AL88" s="1"/>
  <c r="AG88"/>
  <c r="AH88" s="1"/>
  <c r="AC88"/>
  <c r="AD88" s="1"/>
  <c r="X88"/>
  <c r="Y88" s="1"/>
  <c r="T88"/>
  <c r="U88" s="1"/>
  <c r="P88"/>
  <c r="L88"/>
  <c r="M88" s="1"/>
  <c r="CK87"/>
  <c r="CL87" s="1"/>
  <c r="CN87" s="1"/>
  <c r="CE87"/>
  <c r="CF87" s="1"/>
  <c r="CH87" s="1"/>
  <c r="BZ87"/>
  <c r="CA87" s="1"/>
  <c r="CC87" s="1"/>
  <c r="BT87"/>
  <c r="BU87" s="1"/>
  <c r="BP87"/>
  <c r="BL87"/>
  <c r="BM87" s="1"/>
  <c r="BH87"/>
  <c r="BI87" s="1"/>
  <c r="AZ87"/>
  <c r="BA87" s="1"/>
  <c r="BC87" s="1"/>
  <c r="AU87"/>
  <c r="AV87" s="1"/>
  <c r="AQ87"/>
  <c r="AK87"/>
  <c r="AL87" s="1"/>
  <c r="AG87"/>
  <c r="AH87" s="1"/>
  <c r="AC87"/>
  <c r="AD87" s="1"/>
  <c r="X87"/>
  <c r="Y87" s="1"/>
  <c r="T87"/>
  <c r="U87" s="1"/>
  <c r="P87"/>
  <c r="Q87" s="1"/>
  <c r="L87"/>
  <c r="M87" s="1"/>
  <c r="CK86"/>
  <c r="CL86" s="1"/>
  <c r="CN86" s="1"/>
  <c r="CE86"/>
  <c r="CG86" s="1"/>
  <c r="BZ86"/>
  <c r="CA86" s="1"/>
  <c r="CC86" s="1"/>
  <c r="BT86"/>
  <c r="BU86" s="1"/>
  <c r="BP86"/>
  <c r="BQ86" s="1"/>
  <c r="BL86"/>
  <c r="BM86" s="1"/>
  <c r="BH86"/>
  <c r="BI86" s="1"/>
  <c r="AZ86"/>
  <c r="BB86" s="1"/>
  <c r="AU86"/>
  <c r="AV86" s="1"/>
  <c r="AQ86"/>
  <c r="AR86" s="1"/>
  <c r="AK86"/>
  <c r="AL86" s="1"/>
  <c r="AG86"/>
  <c r="AH86" s="1"/>
  <c r="AC86"/>
  <c r="AD86" s="1"/>
  <c r="X86"/>
  <c r="Y86" s="1"/>
  <c r="T86"/>
  <c r="U86" s="1"/>
  <c r="P86"/>
  <c r="L86"/>
  <c r="M86" s="1"/>
  <c r="CK85"/>
  <c r="CE85"/>
  <c r="CF85" s="1"/>
  <c r="CH85" s="1"/>
  <c r="BZ85"/>
  <c r="CA85" s="1"/>
  <c r="CC85" s="1"/>
  <c r="BT85"/>
  <c r="BU85" s="1"/>
  <c r="BP85"/>
  <c r="BQ85" s="1"/>
  <c r="BL85"/>
  <c r="BM85" s="1"/>
  <c r="BH85"/>
  <c r="BI85" s="1"/>
  <c r="AZ85"/>
  <c r="BA85" s="1"/>
  <c r="BC85" s="1"/>
  <c r="AU85"/>
  <c r="AV85" s="1"/>
  <c r="AQ85"/>
  <c r="AR85" s="1"/>
  <c r="AK85"/>
  <c r="AL85" s="1"/>
  <c r="AG85"/>
  <c r="AH85" s="1"/>
  <c r="AC85"/>
  <c r="AD85" s="1"/>
  <c r="X85"/>
  <c r="Y85" s="1"/>
  <c r="T85"/>
  <c r="P85"/>
  <c r="Q85" s="1"/>
  <c r="L85"/>
  <c r="M85" s="1"/>
  <c r="CK84"/>
  <c r="CM84" s="1"/>
  <c r="CE84"/>
  <c r="CG84" s="1"/>
  <c r="BZ84"/>
  <c r="CB84" s="1"/>
  <c r="BT84"/>
  <c r="BU84" s="1"/>
  <c r="BP84"/>
  <c r="BQ84" s="1"/>
  <c r="BL84"/>
  <c r="BM84" s="1"/>
  <c r="BH84"/>
  <c r="BI84" s="1"/>
  <c r="AZ84"/>
  <c r="BA84" s="1"/>
  <c r="BC84" s="1"/>
  <c r="AU84"/>
  <c r="AV84" s="1"/>
  <c r="AQ84"/>
  <c r="AR84" s="1"/>
  <c r="AK84"/>
  <c r="AL84" s="1"/>
  <c r="AG84"/>
  <c r="AH84" s="1"/>
  <c r="AC84"/>
  <c r="AD84" s="1"/>
  <c r="X84"/>
  <c r="Y84" s="1"/>
  <c r="T84"/>
  <c r="U84" s="1"/>
  <c r="P84"/>
  <c r="Q84" s="1"/>
  <c r="L84"/>
  <c r="M84" s="1"/>
  <c r="CK83"/>
  <c r="CL83" s="1"/>
  <c r="CN83" s="1"/>
  <c r="CE83"/>
  <c r="CF83" s="1"/>
  <c r="CH83" s="1"/>
  <c r="BZ83"/>
  <c r="CA83" s="1"/>
  <c r="CC83" s="1"/>
  <c r="BT83"/>
  <c r="BU83" s="1"/>
  <c r="BP83"/>
  <c r="BQ83" s="1"/>
  <c r="BL83"/>
  <c r="BM83" s="1"/>
  <c r="BH83"/>
  <c r="BI83" s="1"/>
  <c r="AZ83"/>
  <c r="BA83" s="1"/>
  <c r="BC83" s="1"/>
  <c r="AU83"/>
  <c r="AV83" s="1"/>
  <c r="AQ83"/>
  <c r="AR83" s="1"/>
  <c r="AK83"/>
  <c r="AL83" s="1"/>
  <c r="AG83"/>
  <c r="AH83" s="1"/>
  <c r="AC83"/>
  <c r="AD83" s="1"/>
  <c r="X83"/>
  <c r="Y83" s="1"/>
  <c r="T83"/>
  <c r="U83" s="1"/>
  <c r="P83"/>
  <c r="Q83" s="1"/>
  <c r="L83"/>
  <c r="M83" s="1"/>
  <c r="CK82"/>
  <c r="CL82" s="1"/>
  <c r="CN82" s="1"/>
  <c r="CE82"/>
  <c r="CG82" s="1"/>
  <c r="BZ82"/>
  <c r="CB82" s="1"/>
  <c r="BT82"/>
  <c r="BU82" s="1"/>
  <c r="BP82"/>
  <c r="BQ82" s="1"/>
  <c r="BL82"/>
  <c r="BM82" s="1"/>
  <c r="BH82"/>
  <c r="BI82" s="1"/>
  <c r="AZ82"/>
  <c r="BB82" s="1"/>
  <c r="AU82"/>
  <c r="AV82" s="1"/>
  <c r="AQ82"/>
  <c r="AR82" s="1"/>
  <c r="AK82"/>
  <c r="AL82" s="1"/>
  <c r="AG82"/>
  <c r="AH82" s="1"/>
  <c r="AC82"/>
  <c r="AD82" s="1"/>
  <c r="X82"/>
  <c r="Y82" s="1"/>
  <c r="T82"/>
  <c r="U82" s="1"/>
  <c r="P82"/>
  <c r="Q82" s="1"/>
  <c r="L82"/>
  <c r="M82" s="1"/>
  <c r="CK81"/>
  <c r="CE81"/>
  <c r="CF81" s="1"/>
  <c r="CH81" s="1"/>
  <c r="BZ81"/>
  <c r="CA81" s="1"/>
  <c r="CC81" s="1"/>
  <c r="BT81"/>
  <c r="BU81" s="1"/>
  <c r="BP81"/>
  <c r="BQ81" s="1"/>
  <c r="BL81"/>
  <c r="BM81" s="1"/>
  <c r="BH81"/>
  <c r="BI81" s="1"/>
  <c r="AZ81"/>
  <c r="BA81" s="1"/>
  <c r="BC81" s="1"/>
  <c r="AU81"/>
  <c r="AV81" s="1"/>
  <c r="AQ81"/>
  <c r="AR81" s="1"/>
  <c r="AK81"/>
  <c r="AL81" s="1"/>
  <c r="AG81"/>
  <c r="AH81" s="1"/>
  <c r="AC81"/>
  <c r="AD81" s="1"/>
  <c r="X81"/>
  <c r="Y81" s="1"/>
  <c r="T81"/>
  <c r="U81" s="1"/>
  <c r="P81"/>
  <c r="Q81" s="1"/>
  <c r="L81"/>
  <c r="M81" s="1"/>
  <c r="CK80"/>
  <c r="CM80" s="1"/>
  <c r="CE80"/>
  <c r="CG80" s="1"/>
  <c r="BZ80"/>
  <c r="CB80" s="1"/>
  <c r="BT80"/>
  <c r="BU80" s="1"/>
  <c r="BP80"/>
  <c r="BQ80" s="1"/>
  <c r="BL80"/>
  <c r="BM80" s="1"/>
  <c r="BH80"/>
  <c r="BI80" s="1"/>
  <c r="AZ80"/>
  <c r="BB80" s="1"/>
  <c r="AU80"/>
  <c r="AV80" s="1"/>
  <c r="AQ80"/>
  <c r="AR80" s="1"/>
  <c r="AK80"/>
  <c r="AL80" s="1"/>
  <c r="AG80"/>
  <c r="AH80" s="1"/>
  <c r="AC80"/>
  <c r="AD80" s="1"/>
  <c r="X80"/>
  <c r="Y80" s="1"/>
  <c r="T80"/>
  <c r="U80" s="1"/>
  <c r="P80"/>
  <c r="Q80" s="1"/>
  <c r="L80"/>
  <c r="M80" s="1"/>
  <c r="CK79"/>
  <c r="CL79" s="1"/>
  <c r="CN79" s="1"/>
  <c r="CE79"/>
  <c r="CF79" s="1"/>
  <c r="CH79" s="1"/>
  <c r="BZ79"/>
  <c r="CA79" s="1"/>
  <c r="CC79" s="1"/>
  <c r="BT79"/>
  <c r="BU79" s="1"/>
  <c r="BP79"/>
  <c r="BQ79" s="1"/>
  <c r="BL79"/>
  <c r="BM79" s="1"/>
  <c r="BH79"/>
  <c r="BI79" s="1"/>
  <c r="AZ79"/>
  <c r="BA79" s="1"/>
  <c r="BC79" s="1"/>
  <c r="AU79"/>
  <c r="AV79" s="1"/>
  <c r="AQ79"/>
  <c r="AR79" s="1"/>
  <c r="AK79"/>
  <c r="AL79" s="1"/>
  <c r="AG79"/>
  <c r="AH79" s="1"/>
  <c r="AC79"/>
  <c r="AD79" s="1"/>
  <c r="X79"/>
  <c r="Y79" s="1"/>
  <c r="T79"/>
  <c r="U79" s="1"/>
  <c r="P79"/>
  <c r="Q79" s="1"/>
  <c r="L79"/>
  <c r="M79" s="1"/>
  <c r="CK78"/>
  <c r="CL78" s="1"/>
  <c r="CN78" s="1"/>
  <c r="CE78"/>
  <c r="CG78" s="1"/>
  <c r="BZ78"/>
  <c r="CB78" s="1"/>
  <c r="BT78"/>
  <c r="BU78" s="1"/>
  <c r="BP78"/>
  <c r="BQ78" s="1"/>
  <c r="BL78"/>
  <c r="BM78" s="1"/>
  <c r="BH78"/>
  <c r="BI78" s="1"/>
  <c r="AZ78"/>
  <c r="BB78" s="1"/>
  <c r="AU78"/>
  <c r="AQ78"/>
  <c r="AR78" s="1"/>
  <c r="AK78"/>
  <c r="AL78" s="1"/>
  <c r="AG78"/>
  <c r="AH78" s="1"/>
  <c r="AC78"/>
  <c r="X78"/>
  <c r="Y78" s="1"/>
  <c r="U78"/>
  <c r="P78"/>
  <c r="Q78" s="1"/>
  <c r="L78"/>
  <c r="M78" s="1"/>
  <c r="CK77"/>
  <c r="CE77"/>
  <c r="CF77" s="1"/>
  <c r="CH77" s="1"/>
  <c r="BZ77"/>
  <c r="CA77" s="1"/>
  <c r="CC77" s="1"/>
  <c r="BT77"/>
  <c r="BU77" s="1"/>
  <c r="BP77"/>
  <c r="BQ77" s="1"/>
  <c r="BL77"/>
  <c r="BM77" s="1"/>
  <c r="BH77"/>
  <c r="BI77" s="1"/>
  <c r="AZ77"/>
  <c r="BA77" s="1"/>
  <c r="BC77" s="1"/>
  <c r="AU77"/>
  <c r="AV77" s="1"/>
  <c r="AQ77"/>
  <c r="AR77" s="1"/>
  <c r="AK77"/>
  <c r="AL77" s="1"/>
  <c r="AG77"/>
  <c r="AH77" s="1"/>
  <c r="AC77"/>
  <c r="AD77" s="1"/>
  <c r="X77"/>
  <c r="Y77" s="1"/>
  <c r="T77"/>
  <c r="U77" s="1"/>
  <c r="P77"/>
  <c r="Q77" s="1"/>
  <c r="L77"/>
  <c r="M77" s="1"/>
  <c r="CK76"/>
  <c r="CL76" s="1"/>
  <c r="CN76" s="1"/>
  <c r="CE76"/>
  <c r="CF76" s="1"/>
  <c r="CH76" s="1"/>
  <c r="BZ76"/>
  <c r="CB76" s="1"/>
  <c r="BT76"/>
  <c r="BU76" s="1"/>
  <c r="BP76"/>
  <c r="BQ76" s="1"/>
  <c r="BL76"/>
  <c r="BM76" s="1"/>
  <c r="BH76"/>
  <c r="BI76" s="1"/>
  <c r="AZ76"/>
  <c r="AU76"/>
  <c r="AV76" s="1"/>
  <c r="AQ76"/>
  <c r="AR76" s="1"/>
  <c r="AK76"/>
  <c r="AL76" s="1"/>
  <c r="AG76"/>
  <c r="AH76" s="1"/>
  <c r="AC76"/>
  <c r="AD76" s="1"/>
  <c r="X76"/>
  <c r="Y76" s="1"/>
  <c r="T76"/>
  <c r="U76" s="1"/>
  <c r="P76"/>
  <c r="Q76" s="1"/>
  <c r="L76"/>
  <c r="M76" s="1"/>
  <c r="CK75"/>
  <c r="CL75" s="1"/>
  <c r="CN75" s="1"/>
  <c r="CE75"/>
  <c r="CF75" s="1"/>
  <c r="CH75" s="1"/>
  <c r="BZ75"/>
  <c r="CA75" s="1"/>
  <c r="CC75" s="1"/>
  <c r="BT75"/>
  <c r="BU75" s="1"/>
  <c r="BP75"/>
  <c r="BQ75" s="1"/>
  <c r="BL75"/>
  <c r="BM75" s="1"/>
  <c r="BH75"/>
  <c r="BI75" s="1"/>
  <c r="AZ75"/>
  <c r="BA75" s="1"/>
  <c r="BC75" s="1"/>
  <c r="AU75"/>
  <c r="AV75" s="1"/>
  <c r="AQ75"/>
  <c r="AR75" s="1"/>
  <c r="AK75"/>
  <c r="AL75" s="1"/>
  <c r="AG75"/>
  <c r="AH75" s="1"/>
  <c r="AC75"/>
  <c r="AD75" s="1"/>
  <c r="X75"/>
  <c r="Y75" s="1"/>
  <c r="T75"/>
  <c r="U75" s="1"/>
  <c r="P75"/>
  <c r="Q75" s="1"/>
  <c r="L75"/>
  <c r="M75" s="1"/>
  <c r="CK74"/>
  <c r="CL74" s="1"/>
  <c r="CN74" s="1"/>
  <c r="CE74"/>
  <c r="CG74" s="1"/>
  <c r="BZ74"/>
  <c r="CB74" s="1"/>
  <c r="BT74"/>
  <c r="BU74" s="1"/>
  <c r="BP74"/>
  <c r="BQ74" s="1"/>
  <c r="BL74"/>
  <c r="BM74" s="1"/>
  <c r="BH74"/>
  <c r="BI74" s="1"/>
  <c r="AZ74"/>
  <c r="BB74" s="1"/>
  <c r="AU74"/>
  <c r="AV74" s="1"/>
  <c r="AQ74"/>
  <c r="AR74" s="1"/>
  <c r="AK74"/>
  <c r="AL74" s="1"/>
  <c r="AG74"/>
  <c r="AH74" s="1"/>
  <c r="AC74"/>
  <c r="AD74" s="1"/>
  <c r="X74"/>
  <c r="Y74" s="1"/>
  <c r="T74"/>
  <c r="U74" s="1"/>
  <c r="P74"/>
  <c r="Q74" s="1"/>
  <c r="L74"/>
  <c r="M74" s="1"/>
  <c r="CK73"/>
  <c r="CL73" s="1"/>
  <c r="CN73" s="1"/>
  <c r="CE73"/>
  <c r="CF73" s="1"/>
  <c r="CH73" s="1"/>
  <c r="BZ73"/>
  <c r="CA73" s="1"/>
  <c r="CC73" s="1"/>
  <c r="BT73"/>
  <c r="BU73" s="1"/>
  <c r="BP73"/>
  <c r="BQ73" s="1"/>
  <c r="BL73"/>
  <c r="BM73" s="1"/>
  <c r="BH73"/>
  <c r="BI73" s="1"/>
  <c r="AZ73"/>
  <c r="BA73" s="1"/>
  <c r="BC73" s="1"/>
  <c r="AU73"/>
  <c r="AV73" s="1"/>
  <c r="AQ73"/>
  <c r="AR73" s="1"/>
  <c r="AK73"/>
  <c r="AL73" s="1"/>
  <c r="AG73"/>
  <c r="AH73" s="1"/>
  <c r="AC73"/>
  <c r="AD73" s="1"/>
  <c r="X73"/>
  <c r="Y73" s="1"/>
  <c r="T73"/>
  <c r="U73" s="1"/>
  <c r="P73"/>
  <c r="Q73" s="1"/>
  <c r="L73"/>
  <c r="M73" s="1"/>
  <c r="CK72"/>
  <c r="CM72" s="1"/>
  <c r="CE72"/>
  <c r="CG72" s="1"/>
  <c r="BZ72"/>
  <c r="CB72" s="1"/>
  <c r="BT72"/>
  <c r="BU72" s="1"/>
  <c r="BP72"/>
  <c r="BQ72" s="1"/>
  <c r="BL72"/>
  <c r="BM72" s="1"/>
  <c r="BH72"/>
  <c r="BI72" s="1"/>
  <c r="AZ72"/>
  <c r="BA72" s="1"/>
  <c r="BC72" s="1"/>
  <c r="AU72"/>
  <c r="AQ72"/>
  <c r="AR72" s="1"/>
  <c r="AK72"/>
  <c r="AL72" s="1"/>
  <c r="AG72"/>
  <c r="AH72" s="1"/>
  <c r="AC72"/>
  <c r="X72"/>
  <c r="Y72" s="1"/>
  <c r="T72"/>
  <c r="U72" s="1"/>
  <c r="P72"/>
  <c r="Q72" s="1"/>
  <c r="L72"/>
  <c r="M72" s="1"/>
  <c r="CK71"/>
  <c r="CL71" s="1"/>
  <c r="CN71" s="1"/>
  <c r="CE71"/>
  <c r="CF71" s="1"/>
  <c r="CH71" s="1"/>
  <c r="BZ71"/>
  <c r="CA71" s="1"/>
  <c r="CC71" s="1"/>
  <c r="BT71"/>
  <c r="BU71" s="1"/>
  <c r="BP71"/>
  <c r="BQ71" s="1"/>
  <c r="BL71"/>
  <c r="BM71" s="1"/>
  <c r="BH71"/>
  <c r="BI71" s="1"/>
  <c r="AZ71"/>
  <c r="BA71" s="1"/>
  <c r="BC71" s="1"/>
  <c r="AU71"/>
  <c r="AV71" s="1"/>
  <c r="AQ71"/>
  <c r="AR71" s="1"/>
  <c r="AK71"/>
  <c r="AL71" s="1"/>
  <c r="AG71"/>
  <c r="AH71" s="1"/>
  <c r="AC71"/>
  <c r="AD71" s="1"/>
  <c r="X71"/>
  <c r="Y71" s="1"/>
  <c r="T71"/>
  <c r="U71" s="1"/>
  <c r="P71"/>
  <c r="Q71" s="1"/>
  <c r="L71"/>
  <c r="M71" s="1"/>
  <c r="CK70"/>
  <c r="CL70" s="1"/>
  <c r="CN70" s="1"/>
  <c r="CE70"/>
  <c r="CG70" s="1"/>
  <c r="BZ70"/>
  <c r="CB70" s="1"/>
  <c r="BT70"/>
  <c r="BU70" s="1"/>
  <c r="BP70"/>
  <c r="BQ70" s="1"/>
  <c r="BL70"/>
  <c r="BM70" s="1"/>
  <c r="BH70"/>
  <c r="BI70" s="1"/>
  <c r="AZ70"/>
  <c r="BB70" s="1"/>
  <c r="AU70"/>
  <c r="AV70" s="1"/>
  <c r="AQ70"/>
  <c r="AR70" s="1"/>
  <c r="AK70"/>
  <c r="AL70" s="1"/>
  <c r="AG70"/>
  <c r="AH70" s="1"/>
  <c r="AC70"/>
  <c r="AD70" s="1"/>
  <c r="X70"/>
  <c r="Y70" s="1"/>
  <c r="T70"/>
  <c r="U70" s="1"/>
  <c r="P70"/>
  <c r="Q70" s="1"/>
  <c r="L70"/>
  <c r="M70" s="1"/>
  <c r="CK69"/>
  <c r="CL69" s="1"/>
  <c r="CN69" s="1"/>
  <c r="CE69"/>
  <c r="CF69" s="1"/>
  <c r="CH69" s="1"/>
  <c r="BZ69"/>
  <c r="CB69" s="1"/>
  <c r="BT69"/>
  <c r="BU69" s="1"/>
  <c r="BP69"/>
  <c r="BQ69" s="1"/>
  <c r="BL69"/>
  <c r="BM69" s="1"/>
  <c r="BH69"/>
  <c r="BI69" s="1"/>
  <c r="AZ69"/>
  <c r="BB69" s="1"/>
  <c r="AU69"/>
  <c r="AV69" s="1"/>
  <c r="AQ69"/>
  <c r="AR69" s="1"/>
  <c r="AK69"/>
  <c r="AL69" s="1"/>
  <c r="AG69"/>
  <c r="AH69" s="1"/>
  <c r="AC69"/>
  <c r="AD69" s="1"/>
  <c r="X69"/>
  <c r="Y69" s="1"/>
  <c r="T69"/>
  <c r="U69" s="1"/>
  <c r="P69"/>
  <c r="Q69" s="1"/>
  <c r="L69"/>
  <c r="M69" s="1"/>
  <c r="CK68"/>
  <c r="CE68"/>
  <c r="CF68" s="1"/>
  <c r="CH68" s="1"/>
  <c r="BZ68"/>
  <c r="CA68" s="1"/>
  <c r="CC68" s="1"/>
  <c r="BT68"/>
  <c r="BU68" s="1"/>
  <c r="BP68"/>
  <c r="BQ68" s="1"/>
  <c r="BL68"/>
  <c r="BM68" s="1"/>
  <c r="BH68"/>
  <c r="BI68" s="1"/>
  <c r="AZ68"/>
  <c r="BA68" s="1"/>
  <c r="BC68" s="1"/>
  <c r="AU68"/>
  <c r="AV68" s="1"/>
  <c r="AQ68"/>
  <c r="AR68" s="1"/>
  <c r="AK68"/>
  <c r="AL68" s="1"/>
  <c r="AG68"/>
  <c r="AC68"/>
  <c r="AD68" s="1"/>
  <c r="X68"/>
  <c r="Y68" s="1"/>
  <c r="T68"/>
  <c r="P68"/>
  <c r="Q68" s="1"/>
  <c r="L68"/>
  <c r="M68" s="1"/>
  <c r="CK67"/>
  <c r="CM67" s="1"/>
  <c r="CE67"/>
  <c r="CF67" s="1"/>
  <c r="CH67" s="1"/>
  <c r="BZ67"/>
  <c r="CA67" s="1"/>
  <c r="CC67" s="1"/>
  <c r="BT67"/>
  <c r="BU67" s="1"/>
  <c r="BP67"/>
  <c r="BQ67" s="1"/>
  <c r="BL67"/>
  <c r="BM67" s="1"/>
  <c r="BH67"/>
  <c r="BI67" s="1"/>
  <c r="AZ67"/>
  <c r="BA67" s="1"/>
  <c r="BC67" s="1"/>
  <c r="AU67"/>
  <c r="AV67" s="1"/>
  <c r="AQ67"/>
  <c r="AK67"/>
  <c r="AL67" s="1"/>
  <c r="AG67"/>
  <c r="AH67" s="1"/>
  <c r="AC67"/>
  <c r="AD67" s="1"/>
  <c r="X67"/>
  <c r="Y67" s="1"/>
  <c r="T67"/>
  <c r="U67" s="1"/>
  <c r="P67"/>
  <c r="Q67" s="1"/>
  <c r="L67"/>
  <c r="M67" s="1"/>
  <c r="CK66"/>
  <c r="CL66" s="1"/>
  <c r="CN66" s="1"/>
  <c r="CE66"/>
  <c r="CG66" s="1"/>
  <c r="BZ66"/>
  <c r="CB66" s="1"/>
  <c r="BT66"/>
  <c r="BU66" s="1"/>
  <c r="BP66"/>
  <c r="BL66"/>
  <c r="BM66" s="1"/>
  <c r="BH66"/>
  <c r="BI66" s="1"/>
  <c r="AZ66"/>
  <c r="BA66" s="1"/>
  <c r="BC66" s="1"/>
  <c r="AU66"/>
  <c r="AV66" s="1"/>
  <c r="AQ66"/>
  <c r="AK66"/>
  <c r="AL66" s="1"/>
  <c r="AG66"/>
  <c r="AH66" s="1"/>
  <c r="AC66"/>
  <c r="AD66" s="1"/>
  <c r="X66"/>
  <c r="Y66" s="1"/>
  <c r="T66"/>
  <c r="U66" s="1"/>
  <c r="P66"/>
  <c r="Q66" s="1"/>
  <c r="L66"/>
  <c r="M66" s="1"/>
  <c r="CK65"/>
  <c r="CE65"/>
  <c r="CF65" s="1"/>
  <c r="CH65" s="1"/>
  <c r="BZ65"/>
  <c r="CA65" s="1"/>
  <c r="CC65" s="1"/>
  <c r="BT65"/>
  <c r="BU65" s="1"/>
  <c r="BP65"/>
  <c r="BQ65" s="1"/>
  <c r="BL65"/>
  <c r="BM65" s="1"/>
  <c r="BH65"/>
  <c r="BI65" s="1"/>
  <c r="AZ65"/>
  <c r="BA65" s="1"/>
  <c r="BC65" s="1"/>
  <c r="AU65"/>
  <c r="AV65" s="1"/>
  <c r="AQ65"/>
  <c r="AR65" s="1"/>
  <c r="AK65"/>
  <c r="AL65" s="1"/>
  <c r="AG65"/>
  <c r="AC65"/>
  <c r="AD65" s="1"/>
  <c r="X65"/>
  <c r="Y65" s="1"/>
  <c r="T65"/>
  <c r="P65"/>
  <c r="Q65" s="1"/>
  <c r="L65"/>
  <c r="M65" s="1"/>
  <c r="CK64"/>
  <c r="CE64"/>
  <c r="CF64" s="1"/>
  <c r="CH64" s="1"/>
  <c r="BZ64"/>
  <c r="CA64" s="1"/>
  <c r="CC64" s="1"/>
  <c r="BT64"/>
  <c r="BU64" s="1"/>
  <c r="BP64"/>
  <c r="BQ64" s="1"/>
  <c r="BL64"/>
  <c r="BM64" s="1"/>
  <c r="BH64"/>
  <c r="BI64" s="1"/>
  <c r="AZ64"/>
  <c r="BA64" s="1"/>
  <c r="BC64" s="1"/>
  <c r="AU64"/>
  <c r="AV64" s="1"/>
  <c r="AQ64"/>
  <c r="AR64" s="1"/>
  <c r="AK64"/>
  <c r="AL64" s="1"/>
  <c r="AG64"/>
  <c r="AC64"/>
  <c r="AD64" s="1"/>
  <c r="X64"/>
  <c r="Y64" s="1"/>
  <c r="T64"/>
  <c r="P64"/>
  <c r="Q64" s="1"/>
  <c r="L64"/>
  <c r="M64" s="1"/>
  <c r="CK63"/>
  <c r="CM63" s="1"/>
  <c r="CE63"/>
  <c r="CG63" s="1"/>
  <c r="BZ63"/>
  <c r="CA63" s="1"/>
  <c r="CC63" s="1"/>
  <c r="BT63"/>
  <c r="BU63" s="1"/>
  <c r="BP63"/>
  <c r="BL63"/>
  <c r="BM63" s="1"/>
  <c r="BH63"/>
  <c r="BI63" s="1"/>
  <c r="AZ63"/>
  <c r="BA63" s="1"/>
  <c r="BC63" s="1"/>
  <c r="AU63"/>
  <c r="AV63" s="1"/>
  <c r="AQ63"/>
  <c r="AK63"/>
  <c r="AL63" s="1"/>
  <c r="AG63"/>
  <c r="AH63" s="1"/>
  <c r="AC63"/>
  <c r="AD63" s="1"/>
  <c r="X63"/>
  <c r="Y63" s="1"/>
  <c r="T63"/>
  <c r="U63" s="1"/>
  <c r="P63"/>
  <c r="Q63" s="1"/>
  <c r="L63"/>
  <c r="M63" s="1"/>
  <c r="CK62"/>
  <c r="CL62" s="1"/>
  <c r="CN62" s="1"/>
  <c r="CE62"/>
  <c r="CF62" s="1"/>
  <c r="CH62" s="1"/>
  <c r="BZ62"/>
  <c r="CA62" s="1"/>
  <c r="CC62" s="1"/>
  <c r="BT62"/>
  <c r="BU62" s="1"/>
  <c r="BP62"/>
  <c r="BL62"/>
  <c r="BM62" s="1"/>
  <c r="BH62"/>
  <c r="BI62" s="1"/>
  <c r="AZ62"/>
  <c r="BA62" s="1"/>
  <c r="BC62" s="1"/>
  <c r="AU62"/>
  <c r="AV62" s="1"/>
  <c r="AQ62"/>
  <c r="AK62"/>
  <c r="AL62" s="1"/>
  <c r="AG62"/>
  <c r="AH62" s="1"/>
  <c r="AC62"/>
  <c r="AD62" s="1"/>
  <c r="X62"/>
  <c r="Y62" s="1"/>
  <c r="T62"/>
  <c r="U62" s="1"/>
  <c r="P62"/>
  <c r="Q62" s="1"/>
  <c r="L62"/>
  <c r="M62" s="1"/>
  <c r="CK61"/>
  <c r="CE61"/>
  <c r="CF61" s="1"/>
  <c r="CH61" s="1"/>
  <c r="BZ61"/>
  <c r="CA61" s="1"/>
  <c r="CC61" s="1"/>
  <c r="BT61"/>
  <c r="BU61" s="1"/>
  <c r="BP61"/>
  <c r="BQ61" s="1"/>
  <c r="BL61"/>
  <c r="BM61" s="1"/>
  <c r="BH61"/>
  <c r="BI61" s="1"/>
  <c r="AZ61"/>
  <c r="BA61" s="1"/>
  <c r="BC61" s="1"/>
  <c r="AU61"/>
  <c r="AV61" s="1"/>
  <c r="AQ61"/>
  <c r="AR61" s="1"/>
  <c r="AK61"/>
  <c r="AL61" s="1"/>
  <c r="AG61"/>
  <c r="AC61"/>
  <c r="AD61" s="1"/>
  <c r="X61"/>
  <c r="Y61" s="1"/>
  <c r="T61"/>
  <c r="P61"/>
  <c r="Q61" s="1"/>
  <c r="L61"/>
  <c r="M61" s="1"/>
  <c r="CK60"/>
  <c r="CE60"/>
  <c r="CF60" s="1"/>
  <c r="CH60" s="1"/>
  <c r="BZ60"/>
  <c r="CA60" s="1"/>
  <c r="CC60" s="1"/>
  <c r="BT60"/>
  <c r="BU60" s="1"/>
  <c r="BP60"/>
  <c r="BQ60" s="1"/>
  <c r="BL60"/>
  <c r="BM60" s="1"/>
  <c r="BH60"/>
  <c r="BI60" s="1"/>
  <c r="AZ60"/>
  <c r="BA60" s="1"/>
  <c r="BC60" s="1"/>
  <c r="AU60"/>
  <c r="AV60" s="1"/>
  <c r="AQ60"/>
  <c r="AR60" s="1"/>
  <c r="AK60"/>
  <c r="AL60" s="1"/>
  <c r="AG60"/>
  <c r="AC60"/>
  <c r="AD60" s="1"/>
  <c r="X60"/>
  <c r="Y60" s="1"/>
  <c r="T60"/>
  <c r="P60"/>
  <c r="Q60" s="1"/>
  <c r="L60"/>
  <c r="M60" s="1"/>
  <c r="CK59"/>
  <c r="CM59" s="1"/>
  <c r="CE59"/>
  <c r="CF59" s="1"/>
  <c r="CH59" s="1"/>
  <c r="BZ59"/>
  <c r="CA59" s="1"/>
  <c r="CC59" s="1"/>
  <c r="BT59"/>
  <c r="BU59" s="1"/>
  <c r="BP59"/>
  <c r="BL59"/>
  <c r="BM59" s="1"/>
  <c r="BH59"/>
  <c r="BI59" s="1"/>
  <c r="AZ59"/>
  <c r="BA59" s="1"/>
  <c r="BC59" s="1"/>
  <c r="AU59"/>
  <c r="AV59" s="1"/>
  <c r="AQ59"/>
  <c r="AK59"/>
  <c r="AL59" s="1"/>
  <c r="AG59"/>
  <c r="AH59" s="1"/>
  <c r="AC59"/>
  <c r="AD59" s="1"/>
  <c r="X59"/>
  <c r="Y59" s="1"/>
  <c r="T59"/>
  <c r="U59" s="1"/>
  <c r="P59"/>
  <c r="Q59" s="1"/>
  <c r="L59"/>
  <c r="M59" s="1"/>
  <c r="CK58"/>
  <c r="CL58" s="1"/>
  <c r="CN58" s="1"/>
  <c r="CE58"/>
  <c r="CF58" s="1"/>
  <c r="CH58" s="1"/>
  <c r="BZ58"/>
  <c r="CA58" s="1"/>
  <c r="CC58" s="1"/>
  <c r="BT58"/>
  <c r="BU58" s="1"/>
  <c r="BP58"/>
  <c r="BL58"/>
  <c r="BM58" s="1"/>
  <c r="BH58"/>
  <c r="BI58" s="1"/>
  <c r="AZ58"/>
  <c r="BA58" s="1"/>
  <c r="BC58" s="1"/>
  <c r="AU58"/>
  <c r="AV58" s="1"/>
  <c r="AQ58"/>
  <c r="AK58"/>
  <c r="AL58" s="1"/>
  <c r="AG58"/>
  <c r="AH58" s="1"/>
  <c r="AC58"/>
  <c r="AD58" s="1"/>
  <c r="X58"/>
  <c r="Y58" s="1"/>
  <c r="T58"/>
  <c r="U58" s="1"/>
  <c r="P58"/>
  <c r="Q58" s="1"/>
  <c r="L58"/>
  <c r="M58" s="1"/>
  <c r="CK57"/>
  <c r="CE57"/>
  <c r="CF57" s="1"/>
  <c r="CH57" s="1"/>
  <c r="BZ57"/>
  <c r="CA57" s="1"/>
  <c r="CC57" s="1"/>
  <c r="BT57"/>
  <c r="BU57" s="1"/>
  <c r="BP57"/>
  <c r="BQ57" s="1"/>
  <c r="BL57"/>
  <c r="BM57" s="1"/>
  <c r="BH57"/>
  <c r="BI57" s="1"/>
  <c r="AZ57"/>
  <c r="BA57" s="1"/>
  <c r="BC57" s="1"/>
  <c r="AU57"/>
  <c r="AV57" s="1"/>
  <c r="AQ57"/>
  <c r="AR57" s="1"/>
  <c r="AK57"/>
  <c r="AL57" s="1"/>
  <c r="AG57"/>
  <c r="AC57"/>
  <c r="AD57" s="1"/>
  <c r="X57"/>
  <c r="Y57" s="1"/>
  <c r="T57"/>
  <c r="P57"/>
  <c r="Q57" s="1"/>
  <c r="L57"/>
  <c r="M57" s="1"/>
  <c r="CK56"/>
  <c r="CM56" s="1"/>
  <c r="CE56"/>
  <c r="CF56" s="1"/>
  <c r="CH56" s="1"/>
  <c r="BZ56"/>
  <c r="CA56" s="1"/>
  <c r="CC56" s="1"/>
  <c r="BT56"/>
  <c r="BU56" s="1"/>
  <c r="BP56"/>
  <c r="BL56"/>
  <c r="BM56" s="1"/>
  <c r="BH56"/>
  <c r="BI56" s="1"/>
  <c r="AZ56"/>
  <c r="BA56" s="1"/>
  <c r="BC56" s="1"/>
  <c r="AU56"/>
  <c r="AV56" s="1"/>
  <c r="AQ56"/>
  <c r="AK56"/>
  <c r="AL56" s="1"/>
  <c r="AG56"/>
  <c r="AH56" s="1"/>
  <c r="AC56"/>
  <c r="AD56" s="1"/>
  <c r="X56"/>
  <c r="Y56" s="1"/>
  <c r="T56"/>
  <c r="U56" s="1"/>
  <c r="P56"/>
  <c r="Q56" s="1"/>
  <c r="L56"/>
  <c r="M56" s="1"/>
  <c r="CK55"/>
  <c r="CL55" s="1"/>
  <c r="CN55" s="1"/>
  <c r="CE55"/>
  <c r="CF55" s="1"/>
  <c r="CH55" s="1"/>
  <c r="BZ55"/>
  <c r="CA55" s="1"/>
  <c r="CC55" s="1"/>
  <c r="BT55"/>
  <c r="BU55" s="1"/>
  <c r="BP55"/>
  <c r="BL55"/>
  <c r="BM55" s="1"/>
  <c r="BH55"/>
  <c r="BI55" s="1"/>
  <c r="AZ55"/>
  <c r="BA55" s="1"/>
  <c r="BC55" s="1"/>
  <c r="AU55"/>
  <c r="AV55" s="1"/>
  <c r="AQ55"/>
  <c r="AK55"/>
  <c r="AL55" s="1"/>
  <c r="AG55"/>
  <c r="AH55" s="1"/>
  <c r="AC55"/>
  <c r="AD55" s="1"/>
  <c r="X55"/>
  <c r="Y55" s="1"/>
  <c r="T55"/>
  <c r="U55" s="1"/>
  <c r="P55"/>
  <c r="Q55" s="1"/>
  <c r="L55"/>
  <c r="M55" s="1"/>
  <c r="CK54"/>
  <c r="CM54" s="1"/>
  <c r="CE54"/>
  <c r="CG54" s="1"/>
  <c r="BZ54"/>
  <c r="CB54" s="1"/>
  <c r="BT54"/>
  <c r="BU54" s="1"/>
  <c r="BP54"/>
  <c r="BQ54" s="1"/>
  <c r="BL54"/>
  <c r="BM54" s="1"/>
  <c r="BH54"/>
  <c r="BI54" s="1"/>
  <c r="AZ54"/>
  <c r="BB54" s="1"/>
  <c r="AU54"/>
  <c r="AQ54"/>
  <c r="AR54" s="1"/>
  <c r="AK54"/>
  <c r="AL54" s="1"/>
  <c r="AG54"/>
  <c r="AC54"/>
  <c r="AD54" s="1"/>
  <c r="X54"/>
  <c r="Y54" s="1"/>
  <c r="T54"/>
  <c r="U54" s="1"/>
  <c r="P54"/>
  <c r="Q54" s="1"/>
  <c r="L54"/>
  <c r="M54" s="1"/>
  <c r="B54"/>
  <c r="B55" s="1"/>
  <c r="B56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CK53"/>
  <c r="CL53" s="1"/>
  <c r="CN53" s="1"/>
  <c r="CE53"/>
  <c r="CF53" s="1"/>
  <c r="CH53" s="1"/>
  <c r="BZ53"/>
  <c r="CA53" s="1"/>
  <c r="CC53" s="1"/>
  <c r="BT53"/>
  <c r="BU53" s="1"/>
  <c r="BP53"/>
  <c r="BQ53" s="1"/>
  <c r="BL53"/>
  <c r="BM53" s="1"/>
  <c r="BH53"/>
  <c r="BI53" s="1"/>
  <c r="AZ53"/>
  <c r="BA53" s="1"/>
  <c r="BC53" s="1"/>
  <c r="AU53"/>
  <c r="AV53" s="1"/>
  <c r="AQ53"/>
  <c r="AR53" s="1"/>
  <c r="AK53"/>
  <c r="AL53" s="1"/>
  <c r="AG53"/>
  <c r="AH53" s="1"/>
  <c r="AC53"/>
  <c r="AD53" s="1"/>
  <c r="X53"/>
  <c r="Y53" s="1"/>
  <c r="T53"/>
  <c r="U53" s="1"/>
  <c r="Q53"/>
  <c r="L53"/>
  <c r="M53" s="1"/>
  <c r="BB76" l="1"/>
  <c r="BD76"/>
  <c r="CA303"/>
  <c r="CC303" s="1"/>
  <c r="AW249"/>
  <c r="BB207"/>
  <c r="AW219"/>
  <c r="AW101"/>
  <c r="BA184"/>
  <c r="BC184" s="1"/>
  <c r="CB332"/>
  <c r="CG161"/>
  <c r="CA170"/>
  <c r="CC170" s="1"/>
  <c r="AW196"/>
  <c r="CG273"/>
  <c r="AW288"/>
  <c r="CA66"/>
  <c r="CC66" s="1"/>
  <c r="CG76"/>
  <c r="CB214"/>
  <c r="AW355"/>
  <c r="AM343"/>
  <c r="AW252"/>
  <c r="AM292"/>
  <c r="CF102"/>
  <c r="CH102" s="1"/>
  <c r="AW109"/>
  <c r="CF355"/>
  <c r="CH355" s="1"/>
  <c r="AM57"/>
  <c r="AW90"/>
  <c r="CF90"/>
  <c r="CH90" s="1"/>
  <c r="CA151"/>
  <c r="CC151" s="1"/>
  <c r="CL160"/>
  <c r="CN160" s="1"/>
  <c r="AW161"/>
  <c r="AW194"/>
  <c r="AM202"/>
  <c r="BA223"/>
  <c r="BC223" s="1"/>
  <c r="BB228"/>
  <c r="CB272"/>
  <c r="BB292"/>
  <c r="CA331"/>
  <c r="CC331" s="1"/>
  <c r="AW354"/>
  <c r="CL194"/>
  <c r="CN194" s="1"/>
  <c r="AM198"/>
  <c r="BD205"/>
  <c r="BD206"/>
  <c r="CB244"/>
  <c r="AM61"/>
  <c r="CB63"/>
  <c r="AW157"/>
  <c r="AW162"/>
  <c r="BD218"/>
  <c r="CB58"/>
  <c r="CM66"/>
  <c r="BA74"/>
  <c r="BC74" s="1"/>
  <c r="BB87"/>
  <c r="AM112"/>
  <c r="BA122"/>
  <c r="BC122" s="1"/>
  <c r="AM138"/>
  <c r="AW149"/>
  <c r="BB161"/>
  <c r="BB168"/>
  <c r="CA194"/>
  <c r="CC194" s="1"/>
  <c r="CG207"/>
  <c r="BA217"/>
  <c r="BC217" s="1"/>
  <c r="Z230"/>
  <c r="BB249"/>
  <c r="Z259"/>
  <c r="AW276"/>
  <c r="AW297"/>
  <c r="BD316"/>
  <c r="BD321"/>
  <c r="AW344"/>
  <c r="AM361"/>
  <c r="AW362"/>
  <c r="AM111"/>
  <c r="BD166"/>
  <c r="CQ166" s="1"/>
  <c r="AM175"/>
  <c r="AM215"/>
  <c r="AM227"/>
  <c r="BB301"/>
  <c r="AW339"/>
  <c r="BB353"/>
  <c r="CA54"/>
  <c r="CC54" s="1"/>
  <c r="BA69"/>
  <c r="BC69" s="1"/>
  <c r="AM72"/>
  <c r="AW72"/>
  <c r="Z90"/>
  <c r="CG100"/>
  <c r="BV109"/>
  <c r="CA138"/>
  <c r="CC138" s="1"/>
  <c r="CA147"/>
  <c r="CC147" s="1"/>
  <c r="BA178"/>
  <c r="BC178" s="1"/>
  <c r="CF184"/>
  <c r="CH184" s="1"/>
  <c r="BA204"/>
  <c r="BC204" s="1"/>
  <c r="BB206"/>
  <c r="CM214"/>
  <c r="CL286"/>
  <c r="CN286" s="1"/>
  <c r="CB287"/>
  <c r="CG293"/>
  <c r="CA301"/>
  <c r="CC301" s="1"/>
  <c r="BB305"/>
  <c r="BA54"/>
  <c r="BC54" s="1"/>
  <c r="BD64"/>
  <c r="BB67"/>
  <c r="CA80"/>
  <c r="CC80" s="1"/>
  <c r="CF82"/>
  <c r="CH82" s="1"/>
  <c r="CF86"/>
  <c r="CH86" s="1"/>
  <c r="BA90"/>
  <c r="BC90" s="1"/>
  <c r="CM100"/>
  <c r="BB112"/>
  <c r="BD124"/>
  <c r="AM125"/>
  <c r="CB135"/>
  <c r="AW136"/>
  <c r="CF149"/>
  <c r="CH149" s="1"/>
  <c r="BB150"/>
  <c r="CB157"/>
  <c r="AW173"/>
  <c r="CA174"/>
  <c r="CC174" s="1"/>
  <c r="CL176"/>
  <c r="CN176" s="1"/>
  <c r="CA180"/>
  <c r="CC180" s="1"/>
  <c r="CG181"/>
  <c r="CA192"/>
  <c r="CC192" s="1"/>
  <c r="CB199"/>
  <c r="BD200"/>
  <c r="AW204"/>
  <c r="CL221"/>
  <c r="CN221" s="1"/>
  <c r="AW255"/>
  <c r="CA257"/>
  <c r="CC257" s="1"/>
  <c r="CB268"/>
  <c r="CB276"/>
  <c r="CA321"/>
  <c r="CC321" s="1"/>
  <c r="BD331"/>
  <c r="CQ331" s="1"/>
  <c r="BA343"/>
  <c r="BC343" s="1"/>
  <c r="AW359"/>
  <c r="CA69"/>
  <c r="CC69" s="1"/>
  <c r="CG71"/>
  <c r="CM76"/>
  <c r="CL80"/>
  <c r="CN80" s="1"/>
  <c r="BA82"/>
  <c r="BC82" s="1"/>
  <c r="CG87"/>
  <c r="CG88"/>
  <c r="AM104"/>
  <c r="BA120"/>
  <c r="BC120" s="1"/>
  <c r="AM122"/>
  <c r="BB123"/>
  <c r="AW160"/>
  <c r="BA198"/>
  <c r="BC198" s="1"/>
  <c r="BA202"/>
  <c r="BC202" s="1"/>
  <c r="CA208"/>
  <c r="CC208" s="1"/>
  <c r="BV224"/>
  <c r="BA225"/>
  <c r="BC225" s="1"/>
  <c r="AW227"/>
  <c r="CA227"/>
  <c r="CC227" s="1"/>
  <c r="CF359"/>
  <c r="CH359" s="1"/>
  <c r="AM364"/>
  <c r="AW54"/>
  <c r="CB55"/>
  <c r="CB59"/>
  <c r="CB62"/>
  <c r="CB67"/>
  <c r="CF74"/>
  <c r="CH74" s="1"/>
  <c r="CL84"/>
  <c r="CN84" s="1"/>
  <c r="BD88"/>
  <c r="CA106"/>
  <c r="CC106" s="1"/>
  <c r="Z120"/>
  <c r="BB153"/>
  <c r="CB153"/>
  <c r="AW158"/>
  <c r="CF160"/>
  <c r="CH160" s="1"/>
  <c r="BA162"/>
  <c r="BC162" s="1"/>
  <c r="CA162"/>
  <c r="CC162" s="1"/>
  <c r="CA166"/>
  <c r="CC166" s="1"/>
  <c r="CA168"/>
  <c r="CC168" s="1"/>
  <c r="CM168"/>
  <c r="BB172"/>
  <c r="CF172"/>
  <c r="CH172" s="1"/>
  <c r="BD174"/>
  <c r="BB176"/>
  <c r="CA182"/>
  <c r="CC182" s="1"/>
  <c r="BD194"/>
  <c r="BB212"/>
  <c r="AW244"/>
  <c r="AW248"/>
  <c r="AW253"/>
  <c r="CG261"/>
  <c r="BB268"/>
  <c r="AM270"/>
  <c r="BD275"/>
  <c r="BD286"/>
  <c r="CQ286" s="1"/>
  <c r="AM291"/>
  <c r="BA303"/>
  <c r="BC303" s="1"/>
  <c r="CG317"/>
  <c r="CM329"/>
  <c r="BD339"/>
  <c r="CQ339" s="1"/>
  <c r="CG339"/>
  <c r="CA341"/>
  <c r="CC341" s="1"/>
  <c r="BB350"/>
  <c r="BA359"/>
  <c r="BC359" s="1"/>
  <c r="AW361"/>
  <c r="CG361"/>
  <c r="CB56"/>
  <c r="AM116"/>
  <c r="CL118"/>
  <c r="CN118" s="1"/>
  <c r="CF154"/>
  <c r="CH154" s="1"/>
  <c r="CA176"/>
  <c r="CC176" s="1"/>
  <c r="AW177"/>
  <c r="BB181"/>
  <c r="Z184"/>
  <c r="BB195"/>
  <c r="BV199"/>
  <c r="CL202"/>
  <c r="CN202" s="1"/>
  <c r="CB203"/>
  <c r="CG212"/>
  <c r="CL229"/>
  <c r="CN229" s="1"/>
  <c r="Z231"/>
  <c r="AA231" s="1"/>
  <c r="AW231"/>
  <c r="CG249"/>
  <c r="BB253"/>
  <c r="AV255"/>
  <c r="AW258"/>
  <c r="AX258" s="1"/>
  <c r="CB265"/>
  <c r="AM296"/>
  <c r="CG297"/>
  <c r="BV330"/>
  <c r="U331"/>
  <c r="AW331"/>
  <c r="AX331" s="1"/>
  <c r="BA336"/>
  <c r="BC336" s="1"/>
  <c r="CA346"/>
  <c r="CC346" s="1"/>
  <c r="BA355"/>
  <c r="BC355" s="1"/>
  <c r="CF66"/>
  <c r="CH66" s="1"/>
  <c r="AD72"/>
  <c r="BB72"/>
  <c r="BA102"/>
  <c r="BC102" s="1"/>
  <c r="BB104"/>
  <c r="CM104"/>
  <c r="AM120"/>
  <c r="BD151"/>
  <c r="AM152"/>
  <c r="AM154"/>
  <c r="BD160"/>
  <c r="BD162"/>
  <c r="AM168"/>
  <c r="BD170"/>
  <c r="AM171"/>
  <c r="BV173"/>
  <c r="AM176"/>
  <c r="AM178"/>
  <c r="BD182"/>
  <c r="BD192"/>
  <c r="CL206"/>
  <c r="CN206" s="1"/>
  <c r="CA215"/>
  <c r="CC215" s="1"/>
  <c r="AV219"/>
  <c r="CL219"/>
  <c r="CN219" s="1"/>
  <c r="CA221"/>
  <c r="CC221" s="1"/>
  <c r="CG229"/>
  <c r="BB241"/>
  <c r="CL244"/>
  <c r="CN244" s="1"/>
  <c r="CB248"/>
  <c r="AM251"/>
  <c r="CG253"/>
  <c r="CF255"/>
  <c r="CH255" s="1"/>
  <c r="Z256"/>
  <c r="CF256"/>
  <c r="CH256" s="1"/>
  <c r="CG257"/>
  <c r="CB258"/>
  <c r="BA260"/>
  <c r="BC260" s="1"/>
  <c r="BB261"/>
  <c r="BV261"/>
  <c r="CM261"/>
  <c r="CB262"/>
  <c r="BD266"/>
  <c r="CB269"/>
  <c r="CG272"/>
  <c r="AW273"/>
  <c r="CL276"/>
  <c r="CN276" s="1"/>
  <c r="BD294"/>
  <c r="CQ294" s="1"/>
  <c r="CO294"/>
  <c r="CO298"/>
  <c r="AW300"/>
  <c r="AX300" s="1"/>
  <c r="CG301"/>
  <c r="AM303"/>
  <c r="AM305"/>
  <c r="CO307"/>
  <c r="Z320"/>
  <c r="CL321"/>
  <c r="CN321" s="1"/>
  <c r="BA331"/>
  <c r="BC331" s="1"/>
  <c r="CF331"/>
  <c r="CH331" s="1"/>
  <c r="AM332"/>
  <c r="BB332"/>
  <c r="CF332"/>
  <c r="CH332" s="1"/>
  <c r="CG336"/>
  <c r="CM339"/>
  <c r="CB343"/>
  <c r="AM353"/>
  <c r="AM355"/>
  <c r="BD356"/>
  <c r="CQ356" s="1"/>
  <c r="AW358"/>
  <c r="AM359"/>
  <c r="AM360"/>
  <c r="BA361"/>
  <c r="BC361" s="1"/>
  <c r="CA363"/>
  <c r="CC363" s="1"/>
  <c r="AM54"/>
  <c r="Z85"/>
  <c r="BD86"/>
  <c r="CQ86" s="1"/>
  <c r="CG103"/>
  <c r="AM107"/>
  <c r="BB108"/>
  <c r="CF110"/>
  <c r="CH110" s="1"/>
  <c r="CB112"/>
  <c r="BV113"/>
  <c r="CF114"/>
  <c r="CH114" s="1"/>
  <c r="AW118"/>
  <c r="AW130"/>
  <c r="BB136"/>
  <c r="CA136"/>
  <c r="CC136" s="1"/>
  <c r="CM136"/>
  <c r="BD138"/>
  <c r="AM148"/>
  <c r="BV150"/>
  <c r="AM153"/>
  <c r="AN153" s="1"/>
  <c r="BB156"/>
  <c r="CB156"/>
  <c r="BD158"/>
  <c r="CQ158" s="1"/>
  <c r="BD159"/>
  <c r="AM159"/>
  <c r="AM172"/>
  <c r="BD180"/>
  <c r="AW195"/>
  <c r="Z204"/>
  <c r="BD223"/>
  <c r="CQ223" s="1"/>
  <c r="AW224"/>
  <c r="CF225"/>
  <c r="CH225" s="1"/>
  <c r="AV227"/>
  <c r="CL227"/>
  <c r="CN227" s="1"/>
  <c r="AW228"/>
  <c r="CA231"/>
  <c r="CC231" s="1"/>
  <c r="CG241"/>
  <c r="BB245"/>
  <c r="CL248"/>
  <c r="CN248" s="1"/>
  <c r="CB252"/>
  <c r="AW256"/>
  <c r="BB257"/>
  <c r="CF260"/>
  <c r="CH260" s="1"/>
  <c r="CA261"/>
  <c r="CC261" s="1"/>
  <c r="BD263"/>
  <c r="CG268"/>
  <c r="AM271"/>
  <c r="BB272"/>
  <c r="BD284"/>
  <c r="CQ284" s="1"/>
  <c r="CA284"/>
  <c r="CC284" s="1"/>
  <c r="CF292"/>
  <c r="CH292" s="1"/>
  <c r="Z295"/>
  <c r="CA296"/>
  <c r="CC296" s="1"/>
  <c r="CM296"/>
  <c r="BD299"/>
  <c r="CQ299" s="1"/>
  <c r="CB300"/>
  <c r="AW302"/>
  <c r="AX302" s="1"/>
  <c r="AW306"/>
  <c r="BD309"/>
  <c r="CQ309" s="1"/>
  <c r="AW310"/>
  <c r="BD313"/>
  <c r="CQ313" s="1"/>
  <c r="CA313"/>
  <c r="CC313" s="1"/>
  <c r="CB317"/>
  <c r="AM321"/>
  <c r="BB329"/>
  <c r="BV333"/>
  <c r="BD336"/>
  <c r="CQ336" s="1"/>
  <c r="AW336"/>
  <c r="Z342"/>
  <c r="AD343"/>
  <c r="AN343" s="1"/>
  <c r="CA348"/>
  <c r="CC348" s="1"/>
  <c r="CB350"/>
  <c r="CF357"/>
  <c r="CH357" s="1"/>
  <c r="AV359"/>
  <c r="AX359" s="1"/>
  <c r="CA359"/>
  <c r="CC359" s="1"/>
  <c r="CL359"/>
  <c r="CN359" s="1"/>
  <c r="CL54"/>
  <c r="CN54" s="1"/>
  <c r="BB66"/>
  <c r="BV66"/>
  <c r="AM70"/>
  <c r="AN70" s="1"/>
  <c r="AW70"/>
  <c r="AX70" s="1"/>
  <c r="CA70"/>
  <c r="CC70" s="1"/>
  <c r="BD74"/>
  <c r="AM76"/>
  <c r="AN76" s="1"/>
  <c r="AW76"/>
  <c r="AM80"/>
  <c r="AN80" s="1"/>
  <c r="AW80"/>
  <c r="AX80" s="1"/>
  <c r="BD82"/>
  <c r="CQ82" s="1"/>
  <c r="AM84"/>
  <c r="BB84"/>
  <c r="CB87"/>
  <c r="CM87"/>
  <c r="CA88"/>
  <c r="CC88" s="1"/>
  <c r="CM88"/>
  <c r="CB108"/>
  <c r="AM114"/>
  <c r="AM115"/>
  <c r="BD118"/>
  <c r="CQ118" s="1"/>
  <c r="AW120"/>
  <c r="AW122"/>
  <c r="CA122"/>
  <c r="CC122" s="1"/>
  <c r="CG123"/>
  <c r="AM126"/>
  <c r="AW126"/>
  <c r="AM129"/>
  <c r="CF130"/>
  <c r="CH130" s="1"/>
  <c r="BD132"/>
  <c r="CA132"/>
  <c r="CC132" s="1"/>
  <c r="CM132"/>
  <c r="AM136"/>
  <c r="Z137"/>
  <c r="CL138"/>
  <c r="CN138" s="1"/>
  <c r="BD147"/>
  <c r="AM149"/>
  <c r="BA149"/>
  <c r="BC149" s="1"/>
  <c r="BD154"/>
  <c r="CQ154" s="1"/>
  <c r="AM156"/>
  <c r="BV157"/>
  <c r="BA158"/>
  <c r="BC158" s="1"/>
  <c r="CA158"/>
  <c r="CC158" s="1"/>
  <c r="BD164"/>
  <c r="CQ164" s="1"/>
  <c r="CA164"/>
  <c r="CC164" s="1"/>
  <c r="CL164"/>
  <c r="CN164" s="1"/>
  <c r="AW178"/>
  <c r="Z179"/>
  <c r="CL180"/>
  <c r="CN180" s="1"/>
  <c r="AW181"/>
  <c r="CF182"/>
  <c r="CH182" s="1"/>
  <c r="AW184"/>
  <c r="CF192"/>
  <c r="CH192" s="1"/>
  <c r="AM197"/>
  <c r="CF198"/>
  <c r="CH198" s="1"/>
  <c r="CG206"/>
  <c r="AM208"/>
  <c r="AN208" s="1"/>
  <c r="AV231"/>
  <c r="CL231"/>
  <c r="CN231" s="1"/>
  <c r="BD239"/>
  <c r="CG245"/>
  <c r="CL252"/>
  <c r="CN252" s="1"/>
  <c r="CG258"/>
  <c r="Q259"/>
  <c r="CA286"/>
  <c r="CC286" s="1"/>
  <c r="BD290"/>
  <c r="CQ290" s="1"/>
  <c r="CA290"/>
  <c r="CC290" s="1"/>
  <c r="BV293"/>
  <c r="CA294"/>
  <c r="CC294" s="1"/>
  <c r="BB297"/>
  <c r="CA298"/>
  <c r="CC298" s="1"/>
  <c r="CM300"/>
  <c r="CB302"/>
  <c r="AW307"/>
  <c r="BD312"/>
  <c r="BD317"/>
  <c r="CB318"/>
  <c r="CM336"/>
  <c r="Q339"/>
  <c r="AR339"/>
  <c r="BA339"/>
  <c r="BC339" s="1"/>
  <c r="CF343"/>
  <c r="CH343" s="1"/>
  <c r="CL350"/>
  <c r="CN350" s="1"/>
  <c r="BB357"/>
  <c r="AD361"/>
  <c r="AN361" s="1"/>
  <c r="AV361"/>
  <c r="CA361"/>
  <c r="CC361" s="1"/>
  <c r="CO361"/>
  <c r="CS361" s="1"/>
  <c r="CG363"/>
  <c r="CF365"/>
  <c r="CH365" s="1"/>
  <c r="BB56"/>
  <c r="CG56"/>
  <c r="BB59"/>
  <c r="CG59"/>
  <c r="BB63"/>
  <c r="CF63"/>
  <c r="CH63" s="1"/>
  <c r="CG67"/>
  <c r="CG69"/>
  <c r="CA74"/>
  <c r="CC74" s="1"/>
  <c r="BA76"/>
  <c r="BC76" s="1"/>
  <c r="AM78"/>
  <c r="AW78"/>
  <c r="BA80"/>
  <c r="BC80" s="1"/>
  <c r="CF80"/>
  <c r="CH80" s="1"/>
  <c r="CA82"/>
  <c r="CC82" s="1"/>
  <c r="CA84"/>
  <c r="CC84" s="1"/>
  <c r="CB86"/>
  <c r="Z89"/>
  <c r="U90"/>
  <c r="AV90"/>
  <c r="CA90"/>
  <c r="CC90" s="1"/>
  <c r="AD104"/>
  <c r="CF104"/>
  <c r="CH104" s="1"/>
  <c r="AM106"/>
  <c r="BD128"/>
  <c r="CM128"/>
  <c r="AM130"/>
  <c r="BA130"/>
  <c r="BC130" s="1"/>
  <c r="BV131"/>
  <c r="BD134"/>
  <c r="CG136"/>
  <c r="CG195"/>
  <c r="AM196"/>
  <c r="BA196"/>
  <c r="BC196" s="1"/>
  <c r="CA196"/>
  <c r="CC196" s="1"/>
  <c r="CF200"/>
  <c r="CH200" s="1"/>
  <c r="CA202"/>
  <c r="CC202" s="1"/>
  <c r="AW207"/>
  <c r="AM209"/>
  <c r="Z210"/>
  <c r="AA210" s="1"/>
  <c r="AM210"/>
  <c r="AN210" s="1"/>
  <c r="CL211"/>
  <c r="CN211" s="1"/>
  <c r="AW214"/>
  <c r="AX214" s="1"/>
  <c r="AW215"/>
  <c r="CF217"/>
  <c r="CH217" s="1"/>
  <c r="AM219"/>
  <c r="CA219"/>
  <c r="CC219" s="1"/>
  <c r="CF223"/>
  <c r="CH223" s="1"/>
  <c r="AD227"/>
  <c r="CG228"/>
  <c r="BD229"/>
  <c r="CQ229" s="1"/>
  <c r="CA229"/>
  <c r="CC229" s="1"/>
  <c r="BD267"/>
  <c r="CQ267" s="1"/>
  <c r="BV269"/>
  <c r="BD100"/>
  <c r="Q100"/>
  <c r="BA100"/>
  <c r="BC100" s="1"/>
  <c r="BB100"/>
  <c r="BV104"/>
  <c r="BQ104"/>
  <c r="AM110"/>
  <c r="AH110"/>
  <c r="CB110"/>
  <c r="CA110"/>
  <c r="CC110" s="1"/>
  <c r="BD54"/>
  <c r="CQ54" s="1"/>
  <c r="CO55"/>
  <c r="BV56"/>
  <c r="CO57"/>
  <c r="CS57" s="1"/>
  <c r="CO58"/>
  <c r="BV59"/>
  <c r="AM60"/>
  <c r="CO61"/>
  <c r="CS61" s="1"/>
  <c r="CO62"/>
  <c r="BV63"/>
  <c r="CO63"/>
  <c r="BD65"/>
  <c r="AW66"/>
  <c r="AW67"/>
  <c r="AM68"/>
  <c r="BA70"/>
  <c r="BC70" s="1"/>
  <c r="BV70"/>
  <c r="BW70" s="1"/>
  <c r="CO70"/>
  <c r="CS70" s="1"/>
  <c r="CA72"/>
  <c r="CC72" s="1"/>
  <c r="CL72"/>
  <c r="CN72" s="1"/>
  <c r="BV74"/>
  <c r="BW74" s="1"/>
  <c r="AX76"/>
  <c r="BA78"/>
  <c r="BC78" s="1"/>
  <c r="CF78"/>
  <c r="CH78" s="1"/>
  <c r="BV82"/>
  <c r="BW82" s="1"/>
  <c r="AN84"/>
  <c r="BV84"/>
  <c r="BW84" s="1"/>
  <c r="CO86"/>
  <c r="BV87"/>
  <c r="AM89"/>
  <c r="AX90"/>
  <c r="CO90"/>
  <c r="BD99"/>
  <c r="CQ99" s="1"/>
  <c r="AM99"/>
  <c r="CO99"/>
  <c r="BD103"/>
  <c r="CQ103" s="1"/>
  <c r="CO103"/>
  <c r="AH106"/>
  <c r="BA106"/>
  <c r="BC106" s="1"/>
  <c r="CO107"/>
  <c r="CB102"/>
  <c r="CA102"/>
  <c r="CC102" s="1"/>
  <c r="CA104"/>
  <c r="CC104" s="1"/>
  <c r="CB104"/>
  <c r="AM108"/>
  <c r="AD108"/>
  <c r="Z54"/>
  <c r="AA54" s="1"/>
  <c r="BB55"/>
  <c r="CG55"/>
  <c r="BB58"/>
  <c r="BV58"/>
  <c r="CG58"/>
  <c r="BD60"/>
  <c r="CQ60" s="1"/>
  <c r="CO60"/>
  <c r="BB62"/>
  <c r="BV62"/>
  <c r="CG62"/>
  <c r="AM65"/>
  <c r="BV67"/>
  <c r="BW67" s="1"/>
  <c r="BD68"/>
  <c r="CQ68" s="1"/>
  <c r="CO68"/>
  <c r="CS68" s="1"/>
  <c r="AW71"/>
  <c r="AX71" s="1"/>
  <c r="BV76"/>
  <c r="BW76" s="1"/>
  <c r="BD78"/>
  <c r="CQ78" s="1"/>
  <c r="BV78"/>
  <c r="BW78" s="1"/>
  <c r="CM78"/>
  <c r="CO85"/>
  <c r="AM86"/>
  <c r="AN86" s="1"/>
  <c r="AW86"/>
  <c r="AX86" s="1"/>
  <c r="AM88"/>
  <c r="AN88" s="1"/>
  <c r="AW88"/>
  <c r="AX88" s="1"/>
  <c r="CO88"/>
  <c r="CO89"/>
  <c r="Z99"/>
  <c r="AW102"/>
  <c r="AV102"/>
  <c r="CO102"/>
  <c r="CL102"/>
  <c r="CN102" s="1"/>
  <c r="BV106"/>
  <c r="BU106"/>
  <c r="CO108"/>
  <c r="CM108"/>
  <c r="BB110"/>
  <c r="BA110"/>
  <c r="BC110" s="1"/>
  <c r="BV55"/>
  <c r="AH54"/>
  <c r="AV54"/>
  <c r="CF54"/>
  <c r="CH54" s="1"/>
  <c r="AW55"/>
  <c r="CM55"/>
  <c r="AW56"/>
  <c r="CO56"/>
  <c r="BD57"/>
  <c r="AW58"/>
  <c r="CM58"/>
  <c r="AW59"/>
  <c r="CO59"/>
  <c r="BD61"/>
  <c r="AW62"/>
  <c r="CM62"/>
  <c r="AW63"/>
  <c r="AM64"/>
  <c r="CO65"/>
  <c r="CO66"/>
  <c r="CO67"/>
  <c r="BD69"/>
  <c r="AM69"/>
  <c r="AN69" s="1"/>
  <c r="AW69"/>
  <c r="BV69"/>
  <c r="BD70"/>
  <c r="CQ70" s="1"/>
  <c r="CF70"/>
  <c r="CH70" s="1"/>
  <c r="BD72"/>
  <c r="CQ72" s="1"/>
  <c r="AV72"/>
  <c r="AX72" s="1"/>
  <c r="CF72"/>
  <c r="CH72" s="1"/>
  <c r="AM74"/>
  <c r="AN74" s="1"/>
  <c r="AW74"/>
  <c r="AX74" s="1"/>
  <c r="CO74"/>
  <c r="CA76"/>
  <c r="CC76" s="1"/>
  <c r="CO76"/>
  <c r="AD78"/>
  <c r="AV78"/>
  <c r="AX78" s="1"/>
  <c r="CA78"/>
  <c r="CC78" s="1"/>
  <c r="BD80"/>
  <c r="BV80"/>
  <c r="BW80" s="1"/>
  <c r="CO81"/>
  <c r="AM82"/>
  <c r="AN82" s="1"/>
  <c r="AW82"/>
  <c r="AX82" s="1"/>
  <c r="CO82"/>
  <c r="BD84"/>
  <c r="AW84"/>
  <c r="AX84" s="1"/>
  <c r="CF84"/>
  <c r="CH84" s="1"/>
  <c r="Q86"/>
  <c r="BA86"/>
  <c r="BC86" s="1"/>
  <c r="CM86"/>
  <c r="AW87"/>
  <c r="Q88"/>
  <c r="BA88"/>
  <c r="BC88" s="1"/>
  <c r="BV88"/>
  <c r="BW88" s="1"/>
  <c r="BD90"/>
  <c r="AM90"/>
  <c r="AN90" s="1"/>
  <c r="BV90"/>
  <c r="BW90" s="1"/>
  <c r="CA100"/>
  <c r="CC100" s="1"/>
  <c r="AW100"/>
  <c r="AR100"/>
  <c r="BD102"/>
  <c r="CQ102" s="1"/>
  <c r="U102"/>
  <c r="CG106"/>
  <c r="CF106"/>
  <c r="CH106" s="1"/>
  <c r="CF108"/>
  <c r="CH108" s="1"/>
  <c r="CG108"/>
  <c r="CO112"/>
  <c r="CL112"/>
  <c r="CN112" s="1"/>
  <c r="CM112"/>
  <c r="CB114"/>
  <c r="CA114"/>
  <c r="CC114" s="1"/>
  <c r="CB116"/>
  <c r="CA116"/>
  <c r="CC116" s="1"/>
  <c r="BV54"/>
  <c r="BW54" s="1"/>
  <c r="CO64"/>
  <c r="BV72"/>
  <c r="BW72" s="1"/>
  <c r="CO77"/>
  <c r="CO78"/>
  <c r="BV86"/>
  <c r="BW86" s="1"/>
  <c r="BV100"/>
  <c r="BW100" s="1"/>
  <c r="CO207"/>
  <c r="CM207"/>
  <c r="BB213"/>
  <c r="BA213"/>
  <c r="BC213" s="1"/>
  <c r="BD221"/>
  <c r="CQ221" s="1"/>
  <c r="Q221"/>
  <c r="BB221"/>
  <c r="BA221"/>
  <c r="BC221" s="1"/>
  <c r="AW225"/>
  <c r="AV225"/>
  <c r="CO225"/>
  <c r="CL225"/>
  <c r="CN225" s="1"/>
  <c r="AM100"/>
  <c r="AN100" s="1"/>
  <c r="AM102"/>
  <c r="AN102" s="1"/>
  <c r="BV102"/>
  <c r="BW102" s="1"/>
  <c r="AM103"/>
  <c r="CO104"/>
  <c r="BV105"/>
  <c r="CO106"/>
  <c r="BD108"/>
  <c r="AW108"/>
  <c r="AX108" s="1"/>
  <c r="BD110"/>
  <c r="CQ110" s="1"/>
  <c r="AW110"/>
  <c r="AX110" s="1"/>
  <c r="BD112"/>
  <c r="AW112"/>
  <c r="AX112" s="1"/>
  <c r="CG112"/>
  <c r="AW113"/>
  <c r="BD114"/>
  <c r="AW114"/>
  <c r="AX114" s="1"/>
  <c r="Z115"/>
  <c r="Z116"/>
  <c r="AA116" s="1"/>
  <c r="CF116"/>
  <c r="CH116" s="1"/>
  <c r="CB117"/>
  <c r="CM117"/>
  <c r="AM118"/>
  <c r="AN118" s="1"/>
  <c r="BB118"/>
  <c r="BV118"/>
  <c r="BW118" s="1"/>
  <c r="CB118"/>
  <c r="BB119"/>
  <c r="CG119"/>
  <c r="BD120"/>
  <c r="CQ120" s="1"/>
  <c r="CA120"/>
  <c r="CC120" s="1"/>
  <c r="CO120"/>
  <c r="CS120" s="1"/>
  <c r="BB121"/>
  <c r="CG121"/>
  <c r="BD122"/>
  <c r="CQ122" s="1"/>
  <c r="CA124"/>
  <c r="CC124" s="1"/>
  <c r="BA126"/>
  <c r="BC126" s="1"/>
  <c r="CF126"/>
  <c r="CH126" s="1"/>
  <c r="BV127"/>
  <c r="CA128"/>
  <c r="CC128" s="1"/>
  <c r="BD130"/>
  <c r="BV130"/>
  <c r="BW130" s="1"/>
  <c r="AW131"/>
  <c r="AM132"/>
  <c r="AN132" s="1"/>
  <c r="AW132"/>
  <c r="AX132" s="1"/>
  <c r="CO132"/>
  <c r="BD133"/>
  <c r="CQ133" s="1"/>
  <c r="CA134"/>
  <c r="CC134" s="1"/>
  <c r="CL134"/>
  <c r="CN134" s="1"/>
  <c r="AW135"/>
  <c r="CO135"/>
  <c r="CS135" s="1"/>
  <c r="BD136"/>
  <c r="BV136"/>
  <c r="BW136" s="1"/>
  <c r="BD137"/>
  <c r="AM137"/>
  <c r="Z138"/>
  <c r="AW138"/>
  <c r="AX138" s="1"/>
  <c r="AM151"/>
  <c r="AN151" s="1"/>
  <c r="AW151"/>
  <c r="AX151" s="1"/>
  <c r="CO151"/>
  <c r="BD153"/>
  <c r="AW153"/>
  <c r="AX153" s="1"/>
  <c r="CG153"/>
  <c r="Z154"/>
  <c r="AW154"/>
  <c r="AX154" s="1"/>
  <c r="Z155"/>
  <c r="BD156"/>
  <c r="CQ156" s="1"/>
  <c r="AW156"/>
  <c r="AX156" s="1"/>
  <c r="CG156"/>
  <c r="AM158"/>
  <c r="AN158" s="1"/>
  <c r="CO159"/>
  <c r="CS159" s="1"/>
  <c r="AM160"/>
  <c r="AN160" s="1"/>
  <c r="BB160"/>
  <c r="AM162"/>
  <c r="AN162" s="1"/>
  <c r="CO162"/>
  <c r="CS162" s="1"/>
  <c r="CG166"/>
  <c r="Z167"/>
  <c r="AA167" s="1"/>
  <c r="AM167"/>
  <c r="AN167" s="1"/>
  <c r="BD168"/>
  <c r="CQ168" s="1"/>
  <c r="AW168"/>
  <c r="AX168" s="1"/>
  <c r="CO168"/>
  <c r="BV169"/>
  <c r="BV172"/>
  <c r="BW172" s="1"/>
  <c r="AM174"/>
  <c r="AN174" s="1"/>
  <c r="AW174"/>
  <c r="AX174" s="1"/>
  <c r="CO174"/>
  <c r="BD176"/>
  <c r="CQ176" s="1"/>
  <c r="AW176"/>
  <c r="AX176" s="1"/>
  <c r="BV178"/>
  <c r="BW178" s="1"/>
  <c r="CO178"/>
  <c r="BD179"/>
  <c r="CQ179" s="1"/>
  <c r="AM179"/>
  <c r="AM180"/>
  <c r="AN180" s="1"/>
  <c r="AW180"/>
  <c r="AX180" s="1"/>
  <c r="BD184"/>
  <c r="CQ184" s="1"/>
  <c r="AM184"/>
  <c r="AN184" s="1"/>
  <c r="BV184"/>
  <c r="BW184" s="1"/>
  <c r="BD193"/>
  <c r="CQ193" s="1"/>
  <c r="BD196"/>
  <c r="CQ196" s="1"/>
  <c r="CO197"/>
  <c r="BV198"/>
  <c r="BW198" s="1"/>
  <c r="AM200"/>
  <c r="AN200" s="1"/>
  <c r="AW200"/>
  <c r="AX200" s="1"/>
  <c r="BD201"/>
  <c r="BD202"/>
  <c r="CQ202" s="1"/>
  <c r="AW202"/>
  <c r="AX202" s="1"/>
  <c r="AW203"/>
  <c r="CO203"/>
  <c r="BV204"/>
  <c r="BW204" s="1"/>
  <c r="CO204"/>
  <c r="AM205"/>
  <c r="CF211"/>
  <c r="CH211" s="1"/>
  <c r="CA213"/>
  <c r="CC213" s="1"/>
  <c r="AV215"/>
  <c r="AX215" s="1"/>
  <c r="CL215"/>
  <c r="CN215" s="1"/>
  <c r="CO208"/>
  <c r="CL208"/>
  <c r="CN208" s="1"/>
  <c r="AV212"/>
  <c r="AW212"/>
  <c r="CO213"/>
  <c r="CS213" s="1"/>
  <c r="CL213"/>
  <c r="CN213" s="1"/>
  <c r="CA228"/>
  <c r="CC228" s="1"/>
  <c r="CB228"/>
  <c r="CO100"/>
  <c r="BV101"/>
  <c r="BD104"/>
  <c r="CQ104" s="1"/>
  <c r="AW104"/>
  <c r="AX104" s="1"/>
  <c r="AW105"/>
  <c r="BD106"/>
  <c r="CQ106" s="1"/>
  <c r="AW106"/>
  <c r="AX106" s="1"/>
  <c r="BD107"/>
  <c r="CQ107" s="1"/>
  <c r="BV108"/>
  <c r="BW108" s="1"/>
  <c r="BV110"/>
  <c r="BW110" s="1"/>
  <c r="CO110"/>
  <c r="BD111"/>
  <c r="CQ111" s="1"/>
  <c r="AD112"/>
  <c r="BV112"/>
  <c r="BW112" s="1"/>
  <c r="AH114"/>
  <c r="AN114" s="1"/>
  <c r="BA114"/>
  <c r="BC114" s="1"/>
  <c r="BV114"/>
  <c r="BW114" s="1"/>
  <c r="CO114"/>
  <c r="BD115"/>
  <c r="CQ115" s="1"/>
  <c r="AD116"/>
  <c r="AN116" s="1"/>
  <c r="BV116"/>
  <c r="BW116" s="1"/>
  <c r="Q118"/>
  <c r="AR118"/>
  <c r="AX118" s="1"/>
  <c r="U120"/>
  <c r="AD120"/>
  <c r="AN120" s="1"/>
  <c r="AV120"/>
  <c r="AD122"/>
  <c r="AN122" s="1"/>
  <c r="AV122"/>
  <c r="AX122" s="1"/>
  <c r="CF122"/>
  <c r="CH122" s="1"/>
  <c r="CB123"/>
  <c r="CM123"/>
  <c r="AM124"/>
  <c r="AN124" s="1"/>
  <c r="AW124"/>
  <c r="AX124" s="1"/>
  <c r="CO124"/>
  <c r="BD126"/>
  <c r="CQ126" s="1"/>
  <c r="BV126"/>
  <c r="BW126" s="1"/>
  <c r="AW127"/>
  <c r="AM128"/>
  <c r="AN128" s="1"/>
  <c r="AW128"/>
  <c r="AX128" s="1"/>
  <c r="CO128"/>
  <c r="BD129"/>
  <c r="AD130"/>
  <c r="AV130"/>
  <c r="AX130" s="1"/>
  <c r="CA130"/>
  <c r="CC130" s="1"/>
  <c r="CL130"/>
  <c r="CN130" s="1"/>
  <c r="Q132"/>
  <c r="BA132"/>
  <c r="BC132" s="1"/>
  <c r="CF132"/>
  <c r="CH132" s="1"/>
  <c r="AM133"/>
  <c r="CO133"/>
  <c r="AM134"/>
  <c r="AN134" s="1"/>
  <c r="AW134"/>
  <c r="AX134" s="1"/>
  <c r="BB135"/>
  <c r="CG135"/>
  <c r="AD136"/>
  <c r="AV136"/>
  <c r="CO136"/>
  <c r="CO137"/>
  <c r="Q138"/>
  <c r="AH138"/>
  <c r="AN138" s="1"/>
  <c r="BA138"/>
  <c r="BC138" s="1"/>
  <c r="CF138"/>
  <c r="CH138" s="1"/>
  <c r="BV146"/>
  <c r="AM147"/>
  <c r="AN147" s="1"/>
  <c r="AW147"/>
  <c r="AX147" s="1"/>
  <c r="CO147"/>
  <c r="BD149"/>
  <c r="CQ149" s="1"/>
  <c r="BV149"/>
  <c r="BW149" s="1"/>
  <c r="AW150"/>
  <c r="Q151"/>
  <c r="BA151"/>
  <c r="BC151" s="1"/>
  <c r="CF151"/>
  <c r="CH151" s="1"/>
  <c r="BD152"/>
  <c r="AD153"/>
  <c r="BV153"/>
  <c r="BW153" s="1"/>
  <c r="CM153"/>
  <c r="Q154"/>
  <c r="AH154"/>
  <c r="BA154"/>
  <c r="BC154" s="1"/>
  <c r="BV154"/>
  <c r="BW154" s="1"/>
  <c r="CO154"/>
  <c r="BD155"/>
  <c r="AM155"/>
  <c r="AD156"/>
  <c r="AN156" s="1"/>
  <c r="BV156"/>
  <c r="BW156" s="1"/>
  <c r="CM156"/>
  <c r="U158"/>
  <c r="AV158"/>
  <c r="AX158" s="1"/>
  <c r="CF158"/>
  <c r="CH158" s="1"/>
  <c r="Q160"/>
  <c r="AR160"/>
  <c r="AX160" s="1"/>
  <c r="CB160"/>
  <c r="CO160"/>
  <c r="BV161"/>
  <c r="U162"/>
  <c r="AV162"/>
  <c r="AX162" s="1"/>
  <c r="CF162"/>
  <c r="CH162" s="1"/>
  <c r="AM164"/>
  <c r="AN164" s="1"/>
  <c r="AW164"/>
  <c r="AX164" s="1"/>
  <c r="CF164"/>
  <c r="CH164" s="1"/>
  <c r="AM166"/>
  <c r="AN166" s="1"/>
  <c r="AW166"/>
  <c r="AX166" s="1"/>
  <c r="CM166"/>
  <c r="AD168"/>
  <c r="CG168"/>
  <c r="AW169"/>
  <c r="AM170"/>
  <c r="AN170" s="1"/>
  <c r="AW170"/>
  <c r="AX170" s="1"/>
  <c r="CO170"/>
  <c r="BD172"/>
  <c r="AW172"/>
  <c r="AX172" s="1"/>
  <c r="CA172"/>
  <c r="CC172" s="1"/>
  <c r="CL172"/>
  <c r="CN172" s="1"/>
  <c r="Q174"/>
  <c r="BA174"/>
  <c r="BC174" s="1"/>
  <c r="CF174"/>
  <c r="CH174" s="1"/>
  <c r="BD175"/>
  <c r="CQ175" s="1"/>
  <c r="AD176"/>
  <c r="BD178"/>
  <c r="CQ178" s="1"/>
  <c r="CA178"/>
  <c r="CC178" s="1"/>
  <c r="CO179"/>
  <c r="CS179" s="1"/>
  <c r="Q180"/>
  <c r="BA180"/>
  <c r="BC180" s="1"/>
  <c r="CF180"/>
  <c r="CH180" s="1"/>
  <c r="BV181"/>
  <c r="AM182"/>
  <c r="AN182" s="1"/>
  <c r="AW182"/>
  <c r="AX182" s="1"/>
  <c r="Z183"/>
  <c r="U184"/>
  <c r="AA184" s="1"/>
  <c r="AV184"/>
  <c r="AX184" s="1"/>
  <c r="CA184"/>
  <c r="CC184" s="1"/>
  <c r="CL184"/>
  <c r="CN184" s="1"/>
  <c r="AM192"/>
  <c r="AN192" s="1"/>
  <c r="AW192"/>
  <c r="AX192" s="1"/>
  <c r="AM193"/>
  <c r="AM194"/>
  <c r="AN194" s="1"/>
  <c r="BB194"/>
  <c r="CF194"/>
  <c r="CH194" s="1"/>
  <c r="BV195"/>
  <c r="AD196"/>
  <c r="AN196" s="1"/>
  <c r="AV196"/>
  <c r="CF196"/>
  <c r="CH196" s="1"/>
  <c r="BD198"/>
  <c r="CQ198" s="1"/>
  <c r="AW198"/>
  <c r="AX198" s="1"/>
  <c r="CA198"/>
  <c r="CC198" s="1"/>
  <c r="CL198"/>
  <c r="CN198" s="1"/>
  <c r="AW199"/>
  <c r="CO199"/>
  <c r="Q200"/>
  <c r="BA200"/>
  <c r="BC200" s="1"/>
  <c r="BV200"/>
  <c r="BW200" s="1"/>
  <c r="CO200"/>
  <c r="AM201"/>
  <c r="AD202"/>
  <c r="BB203"/>
  <c r="CG203"/>
  <c r="BD204"/>
  <c r="CQ204" s="1"/>
  <c r="AM204"/>
  <c r="AN204" s="1"/>
  <c r="CA204"/>
  <c r="CC204" s="1"/>
  <c r="CO205"/>
  <c r="AM206"/>
  <c r="AN206" s="1"/>
  <c r="CA206"/>
  <c r="CC206" s="1"/>
  <c r="BA208"/>
  <c r="BC208" s="1"/>
  <c r="BD213"/>
  <c r="CQ213" s="1"/>
  <c r="BD217"/>
  <c r="CQ217" s="1"/>
  <c r="CA212"/>
  <c r="CC212" s="1"/>
  <c r="CB212"/>
  <c r="BA214"/>
  <c r="BC214" s="1"/>
  <c r="BB214"/>
  <c r="BV221"/>
  <c r="BU221"/>
  <c r="AM225"/>
  <c r="AD225"/>
  <c r="CO228"/>
  <c r="CS228" s="1"/>
  <c r="CM228"/>
  <c r="CO111"/>
  <c r="CO115"/>
  <c r="CO116"/>
  <c r="CS116" s="1"/>
  <c r="BB117"/>
  <c r="CG117"/>
  <c r="CF118"/>
  <c r="CH118" s="1"/>
  <c r="CB119"/>
  <c r="CM119"/>
  <c r="AA120"/>
  <c r="CF120"/>
  <c r="CH120" s="1"/>
  <c r="CB121"/>
  <c r="CM121"/>
  <c r="CL122"/>
  <c r="CN122" s="1"/>
  <c r="Q124"/>
  <c r="BA124"/>
  <c r="BC124" s="1"/>
  <c r="CF124"/>
  <c r="CH124" s="1"/>
  <c r="BD125"/>
  <c r="CQ125" s="1"/>
  <c r="AD126"/>
  <c r="AV126"/>
  <c r="CA126"/>
  <c r="CC126" s="1"/>
  <c r="CL126"/>
  <c r="CN126" s="1"/>
  <c r="Q128"/>
  <c r="BA128"/>
  <c r="BC128" s="1"/>
  <c r="CF128"/>
  <c r="CH128" s="1"/>
  <c r="CO129"/>
  <c r="BV132"/>
  <c r="BW132" s="1"/>
  <c r="Q134"/>
  <c r="BA134"/>
  <c r="BC134" s="1"/>
  <c r="CF134"/>
  <c r="CH134" s="1"/>
  <c r="BV135"/>
  <c r="BV138"/>
  <c r="BW138" s="1"/>
  <c r="AW146"/>
  <c r="Q147"/>
  <c r="BA147"/>
  <c r="BC147" s="1"/>
  <c r="CF147"/>
  <c r="CH147" s="1"/>
  <c r="BD148"/>
  <c r="CQ148" s="1"/>
  <c r="AD149"/>
  <c r="AV149"/>
  <c r="CA149"/>
  <c r="CC149" s="1"/>
  <c r="CL149"/>
  <c r="CN149" s="1"/>
  <c r="BV151"/>
  <c r="BW151" s="1"/>
  <c r="CO152"/>
  <c r="CS152" s="1"/>
  <c r="CA154"/>
  <c r="CC154" s="1"/>
  <c r="CO155"/>
  <c r="CS155" s="1"/>
  <c r="BB157"/>
  <c r="Z159"/>
  <c r="CB161"/>
  <c r="Q164"/>
  <c r="BA164"/>
  <c r="BC164" s="1"/>
  <c r="Q166"/>
  <c r="BA166"/>
  <c r="BC166" s="1"/>
  <c r="Q170"/>
  <c r="BA170"/>
  <c r="BC170" s="1"/>
  <c r="CF170"/>
  <c r="CH170" s="1"/>
  <c r="BD171"/>
  <c r="CQ171" s="1"/>
  <c r="AD172"/>
  <c r="BV174"/>
  <c r="BW174" s="1"/>
  <c r="CO175"/>
  <c r="CF176"/>
  <c r="CH176" s="1"/>
  <c r="BV177"/>
  <c r="AD178"/>
  <c r="AV178"/>
  <c r="AX178" s="1"/>
  <c r="CF178"/>
  <c r="CH178" s="1"/>
  <c r="CP178" s="1"/>
  <c r="BV180"/>
  <c r="BW180" s="1"/>
  <c r="CB181"/>
  <c r="Q182"/>
  <c r="BA182"/>
  <c r="BC182" s="1"/>
  <c r="BV182"/>
  <c r="BW182" s="1"/>
  <c r="CO182"/>
  <c r="CS182" s="1"/>
  <c r="BD183"/>
  <c r="AM183"/>
  <c r="Q192"/>
  <c r="BA192"/>
  <c r="BC192" s="1"/>
  <c r="BV192"/>
  <c r="BW192" s="1"/>
  <c r="CO192"/>
  <c r="CO193"/>
  <c r="Q194"/>
  <c r="AR194"/>
  <c r="AX194" s="1"/>
  <c r="BV194"/>
  <c r="BW194" s="1"/>
  <c r="CB195"/>
  <c r="BD197"/>
  <c r="CQ197" s="1"/>
  <c r="AD198"/>
  <c r="AN198" s="1"/>
  <c r="BB199"/>
  <c r="CG199"/>
  <c r="CA200"/>
  <c r="CC200" s="1"/>
  <c r="CO201"/>
  <c r="CF202"/>
  <c r="CH202" s="1"/>
  <c r="BV203"/>
  <c r="U204"/>
  <c r="AA204" s="1"/>
  <c r="AV204"/>
  <c r="CF204"/>
  <c r="CH204" s="1"/>
  <c r="Q206"/>
  <c r="BV206"/>
  <c r="BW206" s="1"/>
  <c r="CA211"/>
  <c r="CC211" s="1"/>
  <c r="AD215"/>
  <c r="AN215" s="1"/>
  <c r="AW206"/>
  <c r="AR206"/>
  <c r="CA207"/>
  <c r="CC207" s="1"/>
  <c r="CB207"/>
  <c r="BV208"/>
  <c r="BU208"/>
  <c r="BD211"/>
  <c r="CQ211" s="1"/>
  <c r="Q211"/>
  <c r="CL212"/>
  <c r="CN212" s="1"/>
  <c r="CM212"/>
  <c r="CF214"/>
  <c r="CH214" s="1"/>
  <c r="CG214"/>
  <c r="CG221"/>
  <c r="CF221"/>
  <c r="CH221" s="1"/>
  <c r="CB225"/>
  <c r="CA225"/>
  <c r="CC225" s="1"/>
  <c r="BV120"/>
  <c r="BW120" s="1"/>
  <c r="BV122"/>
  <c r="BW122" s="1"/>
  <c r="BV124"/>
  <c r="BW124" s="1"/>
  <c r="CO125"/>
  <c r="BV128"/>
  <c r="BW128" s="1"/>
  <c r="BV134"/>
  <c r="BW134" s="1"/>
  <c r="BV147"/>
  <c r="BW147" s="1"/>
  <c r="CO148"/>
  <c r="CO153"/>
  <c r="CO156"/>
  <c r="BV158"/>
  <c r="BW158" s="1"/>
  <c r="CO158"/>
  <c r="BV160"/>
  <c r="BW160" s="1"/>
  <c r="CO161"/>
  <c r="BV164"/>
  <c r="BW164" s="1"/>
  <c r="BV166"/>
  <c r="BW166" s="1"/>
  <c r="CO166"/>
  <c r="CS166" s="1"/>
  <c r="BV168"/>
  <c r="BW168" s="1"/>
  <c r="BV170"/>
  <c r="BW170" s="1"/>
  <c r="CO171"/>
  <c r="BV176"/>
  <c r="BW176" s="1"/>
  <c r="CO181"/>
  <c r="CO183"/>
  <c r="CS183" s="1"/>
  <c r="CO195"/>
  <c r="CS195" s="1"/>
  <c r="BV196"/>
  <c r="BW196" s="1"/>
  <c r="CO196"/>
  <c r="BV202"/>
  <c r="BW202" s="1"/>
  <c r="BD288"/>
  <c r="CQ288" s="1"/>
  <c r="Q288"/>
  <c r="BB288"/>
  <c r="BA288"/>
  <c r="BC288" s="1"/>
  <c r="Z294"/>
  <c r="U294"/>
  <c r="CG294"/>
  <c r="CF294"/>
  <c r="CH294" s="1"/>
  <c r="BD298"/>
  <c r="CQ298" s="1"/>
  <c r="U298"/>
  <c r="CG298"/>
  <c r="CF298"/>
  <c r="CH298" s="1"/>
  <c r="BD301"/>
  <c r="CQ301" s="1"/>
  <c r="Q301"/>
  <c r="AW303"/>
  <c r="AV303"/>
  <c r="BD307"/>
  <c r="CQ307" s="1"/>
  <c r="Q307"/>
  <c r="AM311"/>
  <c r="AD311"/>
  <c r="AW311"/>
  <c r="AV311"/>
  <c r="CO311"/>
  <c r="CL311"/>
  <c r="CN311" s="1"/>
  <c r="CM311"/>
  <c r="CG319"/>
  <c r="CF319"/>
  <c r="CH319" s="1"/>
  <c r="CF329"/>
  <c r="CH329" s="1"/>
  <c r="CG329"/>
  <c r="AW334"/>
  <c r="AV334"/>
  <c r="CO334"/>
  <c r="CL334"/>
  <c r="CN334" s="1"/>
  <c r="BV336"/>
  <c r="BQ336"/>
  <c r="CG338"/>
  <c r="CF338"/>
  <c r="CH338" s="1"/>
  <c r="CA339"/>
  <c r="CC339" s="1"/>
  <c r="CB339"/>
  <c r="AM341"/>
  <c r="AH341"/>
  <c r="BB341"/>
  <c r="BA341"/>
  <c r="BC341" s="1"/>
  <c r="CL345"/>
  <c r="CN345" s="1"/>
  <c r="CM345"/>
  <c r="BD348"/>
  <c r="CQ348" s="1"/>
  <c r="Q348"/>
  <c r="CO348"/>
  <c r="CS348" s="1"/>
  <c r="CL348"/>
  <c r="CN348" s="1"/>
  <c r="BD352"/>
  <c r="CQ352" s="1"/>
  <c r="Q352"/>
  <c r="BB352"/>
  <c r="BA352"/>
  <c r="BC352" s="1"/>
  <c r="BV352"/>
  <c r="BU352"/>
  <c r="BV353"/>
  <c r="BU353"/>
  <c r="CO206"/>
  <c r="CS206" s="1"/>
  <c r="BV207"/>
  <c r="CF208"/>
  <c r="CH208" s="1"/>
  <c r="AM211"/>
  <c r="AN211" s="1"/>
  <c r="AW211"/>
  <c r="AX211" s="1"/>
  <c r="BA211"/>
  <c r="BC211" s="1"/>
  <c r="AW213"/>
  <c r="AX213" s="1"/>
  <c r="CF213"/>
  <c r="CH213" s="1"/>
  <c r="BA215"/>
  <c r="BC215" s="1"/>
  <c r="CF215"/>
  <c r="CH215" s="1"/>
  <c r="BV216"/>
  <c r="CA217"/>
  <c r="CC217" s="1"/>
  <c r="BA219"/>
  <c r="BC219" s="1"/>
  <c r="CF219"/>
  <c r="CH219" s="1"/>
  <c r="BV220"/>
  <c r="AM221"/>
  <c r="AN221" s="1"/>
  <c r="AW221"/>
  <c r="AX221" s="1"/>
  <c r="CO221"/>
  <c r="BD222"/>
  <c r="CQ222" s="1"/>
  <c r="CA223"/>
  <c r="CC223" s="1"/>
  <c r="CL223"/>
  <c r="CN223" s="1"/>
  <c r="BD225"/>
  <c r="CQ225" s="1"/>
  <c r="BV225"/>
  <c r="BW225" s="1"/>
  <c r="AM226"/>
  <c r="CO226"/>
  <c r="CS226" s="1"/>
  <c r="BA227"/>
  <c r="BC227" s="1"/>
  <c r="CF227"/>
  <c r="CH227" s="1"/>
  <c r="BV228"/>
  <c r="AM229"/>
  <c r="AN229" s="1"/>
  <c r="AW229"/>
  <c r="AX229" s="1"/>
  <c r="CO229"/>
  <c r="CO230"/>
  <c r="BA231"/>
  <c r="BC231" s="1"/>
  <c r="CF231"/>
  <c r="CH231" s="1"/>
  <c r="CB241"/>
  <c r="BD242"/>
  <c r="CQ242" s="1"/>
  <c r="CO242"/>
  <c r="BB244"/>
  <c r="BV244"/>
  <c r="CG244"/>
  <c r="CB245"/>
  <c r="BD246"/>
  <c r="CQ246" s="1"/>
  <c r="CO246"/>
  <c r="BB248"/>
  <c r="BV248"/>
  <c r="CG248"/>
  <c r="CB249"/>
  <c r="BD250"/>
  <c r="CQ250" s="1"/>
  <c r="CO250"/>
  <c r="BB252"/>
  <c r="BV252"/>
  <c r="CG252"/>
  <c r="CB253"/>
  <c r="BD254"/>
  <c r="CQ254" s="1"/>
  <c r="CO254"/>
  <c r="BD255"/>
  <c r="CQ255" s="1"/>
  <c r="AM255"/>
  <c r="AN255" s="1"/>
  <c r="BV255"/>
  <c r="AM256"/>
  <c r="AN256" s="1"/>
  <c r="BA256"/>
  <c r="BC256" s="1"/>
  <c r="CM257"/>
  <c r="BB262"/>
  <c r="CG262"/>
  <c r="AM264"/>
  <c r="BB265"/>
  <c r="CG265"/>
  <c r="AW268"/>
  <c r="CM268"/>
  <c r="AW269"/>
  <c r="CO269"/>
  <c r="AW272"/>
  <c r="CM272"/>
  <c r="BB273"/>
  <c r="BV273"/>
  <c r="AM274"/>
  <c r="CO275"/>
  <c r="BB276"/>
  <c r="BV276"/>
  <c r="CG276"/>
  <c r="AM284"/>
  <c r="AN284" s="1"/>
  <c r="AW284"/>
  <c r="AX284" s="1"/>
  <c r="CO284"/>
  <c r="BD285"/>
  <c r="CQ285" s="1"/>
  <c r="AM286"/>
  <c r="AN286" s="1"/>
  <c r="AW286"/>
  <c r="AX286" s="1"/>
  <c r="BB287"/>
  <c r="AM288"/>
  <c r="AN288" s="1"/>
  <c r="CA288"/>
  <c r="CC288" s="1"/>
  <c r="AW289"/>
  <c r="Q290"/>
  <c r="BA290"/>
  <c r="BC290" s="1"/>
  <c r="CF290"/>
  <c r="CH290" s="1"/>
  <c r="BD291"/>
  <c r="CQ291" s="1"/>
  <c r="AD292"/>
  <c r="AN292" s="1"/>
  <c r="CM292"/>
  <c r="CB293"/>
  <c r="AM294"/>
  <c r="AN294" s="1"/>
  <c r="CO295"/>
  <c r="CS295" s="1"/>
  <c r="BV296"/>
  <c r="BW296" s="1"/>
  <c r="CG296"/>
  <c r="CB297"/>
  <c r="AM298"/>
  <c r="AN298" s="1"/>
  <c r="CA299"/>
  <c r="CC299" s="1"/>
  <c r="BB300"/>
  <c r="CG300"/>
  <c r="AM301"/>
  <c r="AN301" s="1"/>
  <c r="CM302"/>
  <c r="AN303"/>
  <c r="CO303"/>
  <c r="CS303" s="1"/>
  <c r="BB304"/>
  <c r="AD305"/>
  <c r="BV305"/>
  <c r="BW305" s="1"/>
  <c r="CF305"/>
  <c r="CH305" s="1"/>
  <c r="AM307"/>
  <c r="AN307" s="1"/>
  <c r="CA307"/>
  <c r="CC307" s="1"/>
  <c r="BV292"/>
  <c r="BQ292"/>
  <c r="AW296"/>
  <c r="AR296"/>
  <c r="CO301"/>
  <c r="CS301" s="1"/>
  <c r="CM301"/>
  <c r="BA302"/>
  <c r="BC302" s="1"/>
  <c r="BB302"/>
  <c r="BB309"/>
  <c r="BA309"/>
  <c r="BC309" s="1"/>
  <c r="BV309"/>
  <c r="BU309"/>
  <c r="BA314"/>
  <c r="BC314" s="1"/>
  <c r="BB314"/>
  <c r="AM315"/>
  <c r="AD315"/>
  <c r="AW315"/>
  <c r="AV315"/>
  <c r="CO315"/>
  <c r="CL315"/>
  <c r="CN315" s="1"/>
  <c r="CM315"/>
  <c r="BA344"/>
  <c r="BC344" s="1"/>
  <c r="BB344"/>
  <c r="Q347"/>
  <c r="Z347"/>
  <c r="AM357"/>
  <c r="AD357"/>
  <c r="AW357"/>
  <c r="AV357"/>
  <c r="CO362"/>
  <c r="CM362"/>
  <c r="BD208"/>
  <c r="CQ208" s="1"/>
  <c r="AW208"/>
  <c r="AX208" s="1"/>
  <c r="BD209"/>
  <c r="CQ209" s="1"/>
  <c r="BV211"/>
  <c r="BW211" s="1"/>
  <c r="AM213"/>
  <c r="AN213" s="1"/>
  <c r="BV213"/>
  <c r="BW213" s="1"/>
  <c r="BD215"/>
  <c r="CQ215" s="1"/>
  <c r="BV215"/>
  <c r="BW215" s="1"/>
  <c r="AW216"/>
  <c r="AM217"/>
  <c r="AN217" s="1"/>
  <c r="AW217"/>
  <c r="AX217" s="1"/>
  <c r="CO217"/>
  <c r="BD219"/>
  <c r="BV219"/>
  <c r="BW219" s="1"/>
  <c r="AW220"/>
  <c r="AM222"/>
  <c r="CO222"/>
  <c r="AM223"/>
  <c r="AN223" s="1"/>
  <c r="AW223"/>
  <c r="AX223" s="1"/>
  <c r="BD227"/>
  <c r="BV227"/>
  <c r="BW227" s="1"/>
  <c r="Q229"/>
  <c r="BA229"/>
  <c r="BC229" s="1"/>
  <c r="BV229"/>
  <c r="BW229" s="1"/>
  <c r="BD231"/>
  <c r="AM231"/>
  <c r="AN231" s="1"/>
  <c r="BV231"/>
  <c r="BW231" s="1"/>
  <c r="AM239"/>
  <c r="CO241"/>
  <c r="CO245"/>
  <c r="CS245" s="1"/>
  <c r="CO249"/>
  <c r="BD251"/>
  <c r="CQ251" s="1"/>
  <c r="CO253"/>
  <c r="BA255"/>
  <c r="BC255" s="1"/>
  <c r="CA255"/>
  <c r="CC255" s="1"/>
  <c r="AM258"/>
  <c r="BB258"/>
  <c r="BV258"/>
  <c r="Z260"/>
  <c r="AW260"/>
  <c r="CO261"/>
  <c r="BV262"/>
  <c r="AM263"/>
  <c r="CO264"/>
  <c r="BV265"/>
  <c r="AM266"/>
  <c r="AM267"/>
  <c r="BB269"/>
  <c r="CG269"/>
  <c r="CB273"/>
  <c r="BD274"/>
  <c r="CO274"/>
  <c r="Q284"/>
  <c r="BA284"/>
  <c r="BC284" s="1"/>
  <c r="CF284"/>
  <c r="CH284" s="1"/>
  <c r="AM285"/>
  <c r="CO285"/>
  <c r="CS285" s="1"/>
  <c r="Q286"/>
  <c r="BA286"/>
  <c r="BC286" s="1"/>
  <c r="CF286"/>
  <c r="CH286" s="1"/>
  <c r="BV287"/>
  <c r="AV288"/>
  <c r="AX288" s="1"/>
  <c r="CL288"/>
  <c r="CN288" s="1"/>
  <c r="BV290"/>
  <c r="BW290" s="1"/>
  <c r="CO291"/>
  <c r="CS291" s="1"/>
  <c r="CB292"/>
  <c r="CO293"/>
  <c r="Q294"/>
  <c r="BA294"/>
  <c r="BC294" s="1"/>
  <c r="BV294"/>
  <c r="BW294" s="1"/>
  <c r="CL294"/>
  <c r="CN294" s="1"/>
  <c r="AD296"/>
  <c r="BB296"/>
  <c r="CO297"/>
  <c r="BA298"/>
  <c r="BC298" s="1"/>
  <c r="BV298"/>
  <c r="BW298" s="1"/>
  <c r="CL298"/>
  <c r="CN298" s="1"/>
  <c r="CF303"/>
  <c r="CH303" s="1"/>
  <c r="BV306"/>
  <c r="AV307"/>
  <c r="CL307"/>
  <c r="CN307" s="1"/>
  <c r="Q309"/>
  <c r="CO342"/>
  <c r="CS342" s="1"/>
  <c r="CO360"/>
  <c r="BV288"/>
  <c r="BU288"/>
  <c r="BD296"/>
  <c r="CQ296" s="1"/>
  <c r="Q296"/>
  <c r="BV299"/>
  <c r="BU299"/>
  <c r="CF302"/>
  <c r="CH302" s="1"/>
  <c r="CG302"/>
  <c r="AV304"/>
  <c r="AW304"/>
  <c r="CB305"/>
  <c r="CA305"/>
  <c r="CC305" s="1"/>
  <c r="CB311"/>
  <c r="CA311"/>
  <c r="CC311" s="1"/>
  <c r="AM319"/>
  <c r="AD319"/>
  <c r="AW319"/>
  <c r="AV319"/>
  <c r="AM329"/>
  <c r="AD329"/>
  <c r="CO332"/>
  <c r="CL332"/>
  <c r="CN332" s="1"/>
  <c r="CM332"/>
  <c r="BD334"/>
  <c r="CQ334" s="1"/>
  <c r="U334"/>
  <c r="CB334"/>
  <c r="CA334"/>
  <c r="CC334" s="1"/>
  <c r="CA336"/>
  <c r="CC336" s="1"/>
  <c r="CB336"/>
  <c r="AM338"/>
  <c r="AH338"/>
  <c r="BB338"/>
  <c r="BA338"/>
  <c r="BC338" s="1"/>
  <c r="BV338"/>
  <c r="BU338"/>
  <c r="BV339"/>
  <c r="BQ339"/>
  <c r="CA345"/>
  <c r="CC345" s="1"/>
  <c r="CB345"/>
  <c r="BD346"/>
  <c r="CQ346" s="1"/>
  <c r="Q346"/>
  <c r="BA346"/>
  <c r="BC346" s="1"/>
  <c r="BB346"/>
  <c r="AD347"/>
  <c r="AM347"/>
  <c r="AM350"/>
  <c r="AD350"/>
  <c r="CG352"/>
  <c r="CF352"/>
  <c r="CH352" s="1"/>
  <c r="CG353"/>
  <c r="CF353"/>
  <c r="CH353" s="1"/>
  <c r="BD365"/>
  <c r="CQ365" s="1"/>
  <c r="Q365"/>
  <c r="AM365"/>
  <c r="AH365"/>
  <c r="BB365"/>
  <c r="BA365"/>
  <c r="BC365" s="1"/>
  <c r="CO239"/>
  <c r="CO255"/>
  <c r="CO263"/>
  <c r="CS263" s="1"/>
  <c r="CO266"/>
  <c r="CO267"/>
  <c r="CO268"/>
  <c r="CO272"/>
  <c r="CS272" s="1"/>
  <c r="CO273"/>
  <c r="BV284"/>
  <c r="BW284" s="1"/>
  <c r="BV286"/>
  <c r="BW286" s="1"/>
  <c r="CO292"/>
  <c r="BV303"/>
  <c r="BW303" s="1"/>
  <c r="CG288"/>
  <c r="CF288"/>
  <c r="CH288" s="1"/>
  <c r="AW294"/>
  <c r="AV294"/>
  <c r="AW298"/>
  <c r="AV298"/>
  <c r="CG299"/>
  <c r="CF299"/>
  <c r="CH299" s="1"/>
  <c r="CA304"/>
  <c r="CC304" s="1"/>
  <c r="CB304"/>
  <c r="CM305"/>
  <c r="CL305"/>
  <c r="CN305" s="1"/>
  <c r="CG309"/>
  <c r="CF309"/>
  <c r="CH309" s="1"/>
  <c r="CO313"/>
  <c r="CS313" s="1"/>
  <c r="CL313"/>
  <c r="CN313" s="1"/>
  <c r="CM313"/>
  <c r="CB315"/>
  <c r="CA315"/>
  <c r="CC315" s="1"/>
  <c r="CO343"/>
  <c r="CL343"/>
  <c r="CN343" s="1"/>
  <c r="CM343"/>
  <c r="CG344"/>
  <c r="CF344"/>
  <c r="CH344" s="1"/>
  <c r="CM346"/>
  <c r="CL346"/>
  <c r="CN346" s="1"/>
  <c r="BA358"/>
  <c r="BC358" s="1"/>
  <c r="BB358"/>
  <c r="CA362"/>
  <c r="CC362" s="1"/>
  <c r="CB362"/>
  <c r="BD363"/>
  <c r="Q363"/>
  <c r="BB363"/>
  <c r="BA363"/>
  <c r="BC363" s="1"/>
  <c r="BV217"/>
  <c r="BW217" s="1"/>
  <c r="AM218"/>
  <c r="CO218"/>
  <c r="CS218" s="1"/>
  <c r="AN219"/>
  <c r="AX219"/>
  <c r="BV223"/>
  <c r="BW223" s="1"/>
  <c r="BD226"/>
  <c r="CQ226" s="1"/>
  <c r="BD230"/>
  <c r="AM230"/>
  <c r="AX231"/>
  <c r="AM242"/>
  <c r="CO244"/>
  <c r="AM246"/>
  <c r="CO248"/>
  <c r="BV249"/>
  <c r="AM250"/>
  <c r="CO251"/>
  <c r="CO252"/>
  <c r="BV253"/>
  <c r="AM254"/>
  <c r="AM260"/>
  <c r="AN260" s="1"/>
  <c r="AW261"/>
  <c r="AW262"/>
  <c r="CO262"/>
  <c r="BD264"/>
  <c r="CQ264" s="1"/>
  <c r="AW265"/>
  <c r="CO265"/>
  <c r="BV268"/>
  <c r="BD270"/>
  <c r="CQ270" s="1"/>
  <c r="CO270"/>
  <c r="CS270" s="1"/>
  <c r="BD271"/>
  <c r="CO271"/>
  <c r="BV272"/>
  <c r="AM275"/>
  <c r="CO276"/>
  <c r="AW287"/>
  <c r="BD295"/>
  <c r="CQ295" s="1"/>
  <c r="AM295"/>
  <c r="AM299"/>
  <c r="BV365"/>
  <c r="BW365" s="1"/>
  <c r="BV289"/>
  <c r="AM290"/>
  <c r="AN290" s="1"/>
  <c r="AW290"/>
  <c r="AX290" s="1"/>
  <c r="CO290"/>
  <c r="BD292"/>
  <c r="CQ292" s="1"/>
  <c r="AW292"/>
  <c r="AX292" s="1"/>
  <c r="AW293"/>
  <c r="CO296"/>
  <c r="BV297"/>
  <c r="AW301"/>
  <c r="AX301" s="1"/>
  <c r="BV301"/>
  <c r="BW301" s="1"/>
  <c r="BD303"/>
  <c r="CQ303" s="1"/>
  <c r="CU303" s="1"/>
  <c r="BD305"/>
  <c r="CQ305" s="1"/>
  <c r="AW305"/>
  <c r="AX305" s="1"/>
  <c r="BA307"/>
  <c r="BC307" s="1"/>
  <c r="CF307"/>
  <c r="CH307" s="1"/>
  <c r="BD308"/>
  <c r="CA309"/>
  <c r="CC309" s="1"/>
  <c r="CL309"/>
  <c r="CN309" s="1"/>
  <c r="BA311"/>
  <c r="BC311" s="1"/>
  <c r="CF311"/>
  <c r="CH311" s="1"/>
  <c r="AM312"/>
  <c r="CO312"/>
  <c r="AM313"/>
  <c r="AN313" s="1"/>
  <c r="AW313"/>
  <c r="AX313" s="1"/>
  <c r="CG313"/>
  <c r="AW314"/>
  <c r="BA315"/>
  <c r="BC315" s="1"/>
  <c r="CF315"/>
  <c r="CH315" s="1"/>
  <c r="AM316"/>
  <c r="CO316"/>
  <c r="AM317"/>
  <c r="AN317" s="1"/>
  <c r="AW317"/>
  <c r="AX317" s="1"/>
  <c r="CM317"/>
  <c r="AW318"/>
  <c r="CO318"/>
  <c r="BA319"/>
  <c r="BC319" s="1"/>
  <c r="BV319"/>
  <c r="BW319" s="1"/>
  <c r="CO319"/>
  <c r="BD320"/>
  <c r="AM320"/>
  <c r="Z321"/>
  <c r="AW321"/>
  <c r="AX321" s="1"/>
  <c r="CB329"/>
  <c r="CO329"/>
  <c r="CS329" s="1"/>
  <c r="AW330"/>
  <c r="AM331"/>
  <c r="AN331" s="1"/>
  <c r="BV331"/>
  <c r="BW331" s="1"/>
  <c r="BD332"/>
  <c r="CQ332" s="1"/>
  <c r="AW332"/>
  <c r="AX332" s="1"/>
  <c r="AW333"/>
  <c r="BA334"/>
  <c r="BC334" s="1"/>
  <c r="CF334"/>
  <c r="CH334" s="1"/>
  <c r="BD335"/>
  <c r="CQ335" s="1"/>
  <c r="AM336"/>
  <c r="AN336" s="1"/>
  <c r="CA338"/>
  <c r="CC338" s="1"/>
  <c r="CO338"/>
  <c r="CS338" s="1"/>
  <c r="AM339"/>
  <c r="AN339" s="1"/>
  <c r="CF341"/>
  <c r="CH341" s="1"/>
  <c r="BD343"/>
  <c r="CQ343" s="1"/>
  <c r="AW343"/>
  <c r="AX343" s="1"/>
  <c r="CA344"/>
  <c r="CC344" s="1"/>
  <c r="BB345"/>
  <c r="CG345"/>
  <c r="CF346"/>
  <c r="CH346" s="1"/>
  <c r="CF348"/>
  <c r="CH348" s="1"/>
  <c r="CA352"/>
  <c r="CC352" s="1"/>
  <c r="BD353"/>
  <c r="CQ353" s="1"/>
  <c r="AW353"/>
  <c r="AX353" s="1"/>
  <c r="CA353"/>
  <c r="CC353" s="1"/>
  <c r="CL353"/>
  <c r="CN353" s="1"/>
  <c r="BD355"/>
  <c r="CQ355" s="1"/>
  <c r="BV355"/>
  <c r="BW355" s="1"/>
  <c r="AM356"/>
  <c r="CO356"/>
  <c r="CS356" s="1"/>
  <c r="BV357"/>
  <c r="BW357" s="1"/>
  <c r="BD359"/>
  <c r="BV359"/>
  <c r="BW359" s="1"/>
  <c r="BD361"/>
  <c r="CQ361" s="1"/>
  <c r="BV361"/>
  <c r="BW361" s="1"/>
  <c r="CL361"/>
  <c r="CN361" s="1"/>
  <c r="BB362"/>
  <c r="CG362"/>
  <c r="Z364"/>
  <c r="CA365"/>
  <c r="CC365" s="1"/>
  <c r="CL365"/>
  <c r="CN365" s="1"/>
  <c r="BV307"/>
  <c r="BW307" s="1"/>
  <c r="AM308"/>
  <c r="CO308"/>
  <c r="AM309"/>
  <c r="AN309" s="1"/>
  <c r="AW309"/>
  <c r="AX309" s="1"/>
  <c r="BD311"/>
  <c r="CQ311" s="1"/>
  <c r="BV311"/>
  <c r="BW311" s="1"/>
  <c r="CP311" s="1"/>
  <c r="Q313"/>
  <c r="BA313"/>
  <c r="BC313" s="1"/>
  <c r="BD315"/>
  <c r="CQ315" s="1"/>
  <c r="BV315"/>
  <c r="BW315" s="1"/>
  <c r="Q317"/>
  <c r="BA317"/>
  <c r="BC317" s="1"/>
  <c r="BB318"/>
  <c r="CG318"/>
  <c r="BD319"/>
  <c r="CA319"/>
  <c r="CC319" s="1"/>
  <c r="CO320"/>
  <c r="CS320" s="1"/>
  <c r="Q321"/>
  <c r="AH321"/>
  <c r="BA321"/>
  <c r="BC321" s="1"/>
  <c r="CF321"/>
  <c r="CH321" s="1"/>
  <c r="BD329"/>
  <c r="CQ329" s="1"/>
  <c r="AW329"/>
  <c r="AX329" s="1"/>
  <c r="BV332"/>
  <c r="BW332" s="1"/>
  <c r="CP332" s="1"/>
  <c r="AM334"/>
  <c r="AN334" s="1"/>
  <c r="BV334"/>
  <c r="BW334" s="1"/>
  <c r="AM335"/>
  <c r="CO335"/>
  <c r="CS335" s="1"/>
  <c r="CO336"/>
  <c r="CS336" s="1"/>
  <c r="BV337"/>
  <c r="BD338"/>
  <c r="CQ338" s="1"/>
  <c r="AW338"/>
  <c r="AX338" s="1"/>
  <c r="CO339"/>
  <c r="CS339" s="1"/>
  <c r="BV340"/>
  <c r="BD341"/>
  <c r="CQ341" s="1"/>
  <c r="AW341"/>
  <c r="AX341" s="1"/>
  <c r="BV343"/>
  <c r="BW343" s="1"/>
  <c r="AM346"/>
  <c r="AN346" s="1"/>
  <c r="AW346"/>
  <c r="AX346" s="1"/>
  <c r="AM348"/>
  <c r="AN348" s="1"/>
  <c r="AW348"/>
  <c r="AX348" s="1"/>
  <c r="BA348"/>
  <c r="BC348" s="1"/>
  <c r="BD350"/>
  <c r="CQ350" s="1"/>
  <c r="AW350"/>
  <c r="AX350" s="1"/>
  <c r="BV350"/>
  <c r="BW350" s="1"/>
  <c r="CF350"/>
  <c r="CH350" s="1"/>
  <c r="BV351"/>
  <c r="AM352"/>
  <c r="AN352" s="1"/>
  <c r="AW352"/>
  <c r="AX352" s="1"/>
  <c r="CO352"/>
  <c r="CS352" s="1"/>
  <c r="AD353"/>
  <c r="AD355"/>
  <c r="AV355"/>
  <c r="AX355" s="1"/>
  <c r="CA355"/>
  <c r="CC355" s="1"/>
  <c r="BD357"/>
  <c r="CQ357" s="1"/>
  <c r="CA357"/>
  <c r="CC357" s="1"/>
  <c r="CL357"/>
  <c r="CN357" s="1"/>
  <c r="AD359"/>
  <c r="AN359" s="1"/>
  <c r="BV362"/>
  <c r="AM363"/>
  <c r="AN363" s="1"/>
  <c r="AW363"/>
  <c r="AX363" s="1"/>
  <c r="CO363"/>
  <c r="CS363" s="1"/>
  <c r="BD364"/>
  <c r="CQ364" s="1"/>
  <c r="Z365"/>
  <c r="AA365" s="1"/>
  <c r="AW365"/>
  <c r="AX365" s="1"/>
  <c r="BV310"/>
  <c r="BV313"/>
  <c r="BW313" s="1"/>
  <c r="BV314"/>
  <c r="BV317"/>
  <c r="BW317" s="1"/>
  <c r="CO317"/>
  <c r="CS317" s="1"/>
  <c r="BV318"/>
  <c r="BV321"/>
  <c r="BW321" s="1"/>
  <c r="BV329"/>
  <c r="BW329" s="1"/>
  <c r="CO331"/>
  <c r="AN332"/>
  <c r="AX336"/>
  <c r="AW337"/>
  <c r="AX339"/>
  <c r="AW340"/>
  <c r="BV341"/>
  <c r="BW341" s="1"/>
  <c r="CO341"/>
  <c r="BD342"/>
  <c r="CQ342" s="1"/>
  <c r="AM342"/>
  <c r="BV346"/>
  <c r="BW346" s="1"/>
  <c r="BV348"/>
  <c r="BW348" s="1"/>
  <c r="CP348" s="1"/>
  <c r="AW351"/>
  <c r="BV354"/>
  <c r="CO355"/>
  <c r="CS355" s="1"/>
  <c r="BV358"/>
  <c r="CO359"/>
  <c r="CP359" s="1"/>
  <c r="BD360"/>
  <c r="AX361"/>
  <c r="BV363"/>
  <c r="BW363" s="1"/>
  <c r="CO364"/>
  <c r="CS364" s="1"/>
  <c r="CS332"/>
  <c r="CS334"/>
  <c r="CS343"/>
  <c r="CQ359"/>
  <c r="Z329"/>
  <c r="AA329" s="1"/>
  <c r="AV330"/>
  <c r="BA330"/>
  <c r="BC330" s="1"/>
  <c r="BU330"/>
  <c r="BW330" s="1"/>
  <c r="CA330"/>
  <c r="CC330" s="1"/>
  <c r="CF330"/>
  <c r="CH330" s="1"/>
  <c r="CL330"/>
  <c r="CN330" s="1"/>
  <c r="CM331"/>
  <c r="Z332"/>
  <c r="AA332" s="1"/>
  <c r="AV333"/>
  <c r="BA333"/>
  <c r="BC333" s="1"/>
  <c r="BU333"/>
  <c r="CA333"/>
  <c r="CC333" s="1"/>
  <c r="CF333"/>
  <c r="CH333" s="1"/>
  <c r="CL333"/>
  <c r="CN333" s="1"/>
  <c r="CM334"/>
  <c r="Q335"/>
  <c r="AD335"/>
  <c r="Z336"/>
  <c r="AA336" s="1"/>
  <c r="AV337"/>
  <c r="BA337"/>
  <c r="BC337" s="1"/>
  <c r="BU337"/>
  <c r="CA337"/>
  <c r="CC337" s="1"/>
  <c r="CF337"/>
  <c r="CH337" s="1"/>
  <c r="CL337"/>
  <c r="CN337" s="1"/>
  <c r="CM338"/>
  <c r="Z339"/>
  <c r="AA339" s="1"/>
  <c r="AV340"/>
  <c r="BA340"/>
  <c r="BC340" s="1"/>
  <c r="BU340"/>
  <c r="CA340"/>
  <c r="CC340" s="1"/>
  <c r="CF340"/>
  <c r="CH340" s="1"/>
  <c r="CL340"/>
  <c r="CN340" s="1"/>
  <c r="CM341"/>
  <c r="Q342"/>
  <c r="Z343"/>
  <c r="AA343" s="1"/>
  <c r="CO344"/>
  <c r="Z345"/>
  <c r="AA345" s="1"/>
  <c r="AM345"/>
  <c r="AN345" s="1"/>
  <c r="AW347"/>
  <c r="AX347" s="1"/>
  <c r="BV347"/>
  <c r="BW347" s="1"/>
  <c r="CG347"/>
  <c r="AW349"/>
  <c r="AX349" s="1"/>
  <c r="BV349"/>
  <c r="BW349" s="1"/>
  <c r="CG349"/>
  <c r="Z330"/>
  <c r="AA330" s="1"/>
  <c r="AM330"/>
  <c r="AN330" s="1"/>
  <c r="BD330"/>
  <c r="CO330"/>
  <c r="Z333"/>
  <c r="AA333" s="1"/>
  <c r="AM333"/>
  <c r="AN333" s="1"/>
  <c r="BD333"/>
  <c r="CO333"/>
  <c r="AW335"/>
  <c r="AX335" s="1"/>
  <c r="BB335"/>
  <c r="BV335"/>
  <c r="BW335" s="1"/>
  <c r="CB335"/>
  <c r="CG335"/>
  <c r="CM335"/>
  <c r="Z337"/>
  <c r="AA337" s="1"/>
  <c r="AM337"/>
  <c r="AN337" s="1"/>
  <c r="BD337"/>
  <c r="CO337"/>
  <c r="Z340"/>
  <c r="AA340" s="1"/>
  <c r="AM340"/>
  <c r="AN340" s="1"/>
  <c r="BD340"/>
  <c r="CO340"/>
  <c r="AW342"/>
  <c r="AX342" s="1"/>
  <c r="BB342"/>
  <c r="BV342"/>
  <c r="BW342" s="1"/>
  <c r="CB342"/>
  <c r="CG342"/>
  <c r="CM342"/>
  <c r="Z344"/>
  <c r="AA344" s="1"/>
  <c r="AM344"/>
  <c r="AN344" s="1"/>
  <c r="BD344"/>
  <c r="BV344"/>
  <c r="BW344" s="1"/>
  <c r="AW345"/>
  <c r="AX345" s="1"/>
  <c r="BV345"/>
  <c r="BW345" s="1"/>
  <c r="BD347"/>
  <c r="CO347"/>
  <c r="BD349"/>
  <c r="CO349"/>
  <c r="CQ360"/>
  <c r="Z331"/>
  <c r="AA331" s="1"/>
  <c r="Z334"/>
  <c r="AA334" s="1"/>
  <c r="CL335"/>
  <c r="CN335" s="1"/>
  <c r="Z338"/>
  <c r="AA338" s="1"/>
  <c r="Z341"/>
  <c r="AA341" s="1"/>
  <c r="U342"/>
  <c r="AH342"/>
  <c r="CL342"/>
  <c r="CN342" s="1"/>
  <c r="AR344"/>
  <c r="AX344" s="1"/>
  <c r="BD345"/>
  <c r="CO345"/>
  <c r="BB347"/>
  <c r="CB347"/>
  <c r="CM347"/>
  <c r="BB349"/>
  <c r="CB349"/>
  <c r="CM349"/>
  <c r="CS360"/>
  <c r="CS362"/>
  <c r="CQ363"/>
  <c r="Z335"/>
  <c r="Z349"/>
  <c r="AA349" s="1"/>
  <c r="AM349"/>
  <c r="AN349" s="1"/>
  <c r="CM344"/>
  <c r="Z346"/>
  <c r="AA346" s="1"/>
  <c r="CO346"/>
  <c r="CM348"/>
  <c r="Z350"/>
  <c r="AA350" s="1"/>
  <c r="CO350"/>
  <c r="AV351"/>
  <c r="BA351"/>
  <c r="BC351" s="1"/>
  <c r="BU351"/>
  <c r="CA351"/>
  <c r="CC351" s="1"/>
  <c r="CF351"/>
  <c r="CH351" s="1"/>
  <c r="CL351"/>
  <c r="CN351" s="1"/>
  <c r="CM352"/>
  <c r="Z353"/>
  <c r="AA353" s="1"/>
  <c r="CO353"/>
  <c r="AV354"/>
  <c r="AX354" s="1"/>
  <c r="BA354"/>
  <c r="BC354" s="1"/>
  <c r="BU354"/>
  <c r="BW354" s="1"/>
  <c r="CA354"/>
  <c r="CC354" s="1"/>
  <c r="CF354"/>
  <c r="CH354" s="1"/>
  <c r="CL354"/>
  <c r="CN354" s="1"/>
  <c r="CM355"/>
  <c r="Q356"/>
  <c r="AD356"/>
  <c r="AN356" s="1"/>
  <c r="Z357"/>
  <c r="AA357" s="1"/>
  <c r="CO357"/>
  <c r="BU358"/>
  <c r="CA358"/>
  <c r="CC358" s="1"/>
  <c r="CF358"/>
  <c r="CH358" s="1"/>
  <c r="CL358"/>
  <c r="CN358" s="1"/>
  <c r="Q360"/>
  <c r="AD360"/>
  <c r="Z361"/>
  <c r="AA361" s="1"/>
  <c r="CL362"/>
  <c r="CN362" s="1"/>
  <c r="CM363"/>
  <c r="Q364"/>
  <c r="CO365"/>
  <c r="Z351"/>
  <c r="AA351" s="1"/>
  <c r="AM351"/>
  <c r="AN351" s="1"/>
  <c r="BD351"/>
  <c r="CO351"/>
  <c r="Z354"/>
  <c r="AA354" s="1"/>
  <c r="AM354"/>
  <c r="AN354" s="1"/>
  <c r="BD354"/>
  <c r="CO354"/>
  <c r="AW356"/>
  <c r="AX356" s="1"/>
  <c r="BB356"/>
  <c r="BV356"/>
  <c r="BW356" s="1"/>
  <c r="CB356"/>
  <c r="CG356"/>
  <c r="CM356"/>
  <c r="Z358"/>
  <c r="AA358" s="1"/>
  <c r="AM358"/>
  <c r="AN358" s="1"/>
  <c r="BD358"/>
  <c r="CO358"/>
  <c r="AW360"/>
  <c r="AX360" s="1"/>
  <c r="BB360"/>
  <c r="BV360"/>
  <c r="BW360" s="1"/>
  <c r="CB360"/>
  <c r="CG360"/>
  <c r="CM360"/>
  <c r="Z362"/>
  <c r="AA362" s="1"/>
  <c r="AM362"/>
  <c r="AN362" s="1"/>
  <c r="BD362"/>
  <c r="AW364"/>
  <c r="AX364" s="1"/>
  <c r="BB364"/>
  <c r="BV364"/>
  <c r="BW364" s="1"/>
  <c r="CB364"/>
  <c r="CG364"/>
  <c r="CM364"/>
  <c r="Z348"/>
  <c r="AA348" s="1"/>
  <c r="Z352"/>
  <c r="AA352" s="1"/>
  <c r="Z355"/>
  <c r="AA355" s="1"/>
  <c r="CL356"/>
  <c r="CN356" s="1"/>
  <c r="AR358"/>
  <c r="AX358" s="1"/>
  <c r="Z359"/>
  <c r="AA359" s="1"/>
  <c r="CL360"/>
  <c r="CN360" s="1"/>
  <c r="AR362"/>
  <c r="AX362" s="1"/>
  <c r="BQ362"/>
  <c r="Z363"/>
  <c r="AA363" s="1"/>
  <c r="BE363" s="1"/>
  <c r="U364"/>
  <c r="AH364"/>
  <c r="AN364" s="1"/>
  <c r="CL364"/>
  <c r="CN364" s="1"/>
  <c r="Z356"/>
  <c r="Z360"/>
  <c r="CS293"/>
  <c r="CP296"/>
  <c r="CS296"/>
  <c r="BW299"/>
  <c r="CS292"/>
  <c r="CS298"/>
  <c r="CS297"/>
  <c r="CS284"/>
  <c r="CS290"/>
  <c r="CP290"/>
  <c r="CS294"/>
  <c r="CP303"/>
  <c r="CF304"/>
  <c r="CH304" s="1"/>
  <c r="CG304"/>
  <c r="CS308"/>
  <c r="CS311"/>
  <c r="CQ312"/>
  <c r="CQ317"/>
  <c r="CM284"/>
  <c r="Q285"/>
  <c r="AD285"/>
  <c r="Z286"/>
  <c r="CO286"/>
  <c r="CF287"/>
  <c r="CH287" s="1"/>
  <c r="CL287"/>
  <c r="CN287" s="1"/>
  <c r="Z288"/>
  <c r="CO288"/>
  <c r="AV289"/>
  <c r="BA289"/>
  <c r="BC289" s="1"/>
  <c r="BU289"/>
  <c r="BW289" s="1"/>
  <c r="CA289"/>
  <c r="CC289" s="1"/>
  <c r="CF289"/>
  <c r="CH289" s="1"/>
  <c r="CL289"/>
  <c r="CN289" s="1"/>
  <c r="CM290"/>
  <c r="Q291"/>
  <c r="AD291"/>
  <c r="AN291" s="1"/>
  <c r="Z292"/>
  <c r="AA292" s="1"/>
  <c r="AV293"/>
  <c r="BA293"/>
  <c r="BC293" s="1"/>
  <c r="BU293"/>
  <c r="BW293" s="1"/>
  <c r="CL293"/>
  <c r="CN293" s="1"/>
  <c r="CM294"/>
  <c r="Q295"/>
  <c r="Z296"/>
  <c r="CL297"/>
  <c r="CN297" s="1"/>
  <c r="CM298"/>
  <c r="BD300"/>
  <c r="CO300"/>
  <c r="BD302"/>
  <c r="CO302"/>
  <c r="BD304"/>
  <c r="CS312"/>
  <c r="CS319"/>
  <c r="CQ320"/>
  <c r="AW285"/>
  <c r="AX285" s="1"/>
  <c r="BB285"/>
  <c r="BV285"/>
  <c r="BW285" s="1"/>
  <c r="CB285"/>
  <c r="CG285"/>
  <c r="CM285"/>
  <c r="Z287"/>
  <c r="AA287" s="1"/>
  <c r="AM287"/>
  <c r="AN287" s="1"/>
  <c r="BD287"/>
  <c r="CO287"/>
  <c r="Z289"/>
  <c r="AA289" s="1"/>
  <c r="AM289"/>
  <c r="AN289" s="1"/>
  <c r="BD289"/>
  <c r="CO289"/>
  <c r="AW291"/>
  <c r="AX291" s="1"/>
  <c r="BB291"/>
  <c r="BV291"/>
  <c r="BW291" s="1"/>
  <c r="CB291"/>
  <c r="CG291"/>
  <c r="CM291"/>
  <c r="Z293"/>
  <c r="AA293" s="1"/>
  <c r="AM293"/>
  <c r="AN293" s="1"/>
  <c r="BD293"/>
  <c r="AW295"/>
  <c r="AX295" s="1"/>
  <c r="BB295"/>
  <c r="BV295"/>
  <c r="BW295" s="1"/>
  <c r="CB295"/>
  <c r="CG295"/>
  <c r="CM295"/>
  <c r="Z297"/>
  <c r="AA297" s="1"/>
  <c r="AM297"/>
  <c r="AN297" s="1"/>
  <c r="BD297"/>
  <c r="AW299"/>
  <c r="AX299" s="1"/>
  <c r="BB299"/>
  <c r="CS307"/>
  <c r="CP307"/>
  <c r="CS315"/>
  <c r="CQ316"/>
  <c r="CS318"/>
  <c r="CQ319"/>
  <c r="Z284"/>
  <c r="AA284" s="1"/>
  <c r="CL285"/>
  <c r="CN285" s="1"/>
  <c r="AR287"/>
  <c r="AX287" s="1"/>
  <c r="BQ287"/>
  <c r="Z290"/>
  <c r="CL291"/>
  <c r="CN291" s="1"/>
  <c r="U295"/>
  <c r="AH295"/>
  <c r="CL295"/>
  <c r="CN295" s="1"/>
  <c r="AR297"/>
  <c r="AX297" s="1"/>
  <c r="BQ297"/>
  <c r="BW297" s="1"/>
  <c r="Z298"/>
  <c r="U299"/>
  <c r="AH299"/>
  <c r="AN299" s="1"/>
  <c r="CO299"/>
  <c r="Z300"/>
  <c r="AA300" s="1"/>
  <c r="AM300"/>
  <c r="AN300" s="1"/>
  <c r="Z302"/>
  <c r="AA302" s="1"/>
  <c r="AM302"/>
  <c r="AN302" s="1"/>
  <c r="Z304"/>
  <c r="AA304" s="1"/>
  <c r="AM304"/>
  <c r="AN304" s="1"/>
  <c r="CQ308"/>
  <c r="CS316"/>
  <c r="CQ321"/>
  <c r="Z285"/>
  <c r="Z291"/>
  <c r="Z299"/>
  <c r="BV300"/>
  <c r="BW300" s="1"/>
  <c r="BV302"/>
  <c r="BW302" s="1"/>
  <c r="BV304"/>
  <c r="BW304" s="1"/>
  <c r="CO304"/>
  <c r="CM299"/>
  <c r="Z301"/>
  <c r="CM303"/>
  <c r="Z305"/>
  <c r="AA305" s="1"/>
  <c r="CO305"/>
  <c r="AV306"/>
  <c r="BA306"/>
  <c r="BC306" s="1"/>
  <c r="BU306"/>
  <c r="BW306" s="1"/>
  <c r="CA306"/>
  <c r="CC306" s="1"/>
  <c r="CF306"/>
  <c r="CH306" s="1"/>
  <c r="CL306"/>
  <c r="CN306" s="1"/>
  <c r="CM307"/>
  <c r="Q308"/>
  <c r="AD308"/>
  <c r="Z309"/>
  <c r="AA309" s="1"/>
  <c r="CO309"/>
  <c r="AV310"/>
  <c r="AX310" s="1"/>
  <c r="BA310"/>
  <c r="BC310" s="1"/>
  <c r="BU310"/>
  <c r="BW310" s="1"/>
  <c r="CA310"/>
  <c r="CC310" s="1"/>
  <c r="CF310"/>
  <c r="CH310" s="1"/>
  <c r="CL310"/>
  <c r="CN310" s="1"/>
  <c r="Q312"/>
  <c r="AD312"/>
  <c r="Z313"/>
  <c r="AA313" s="1"/>
  <c r="BE313" s="1"/>
  <c r="AV314"/>
  <c r="AX314" s="1"/>
  <c r="BU314"/>
  <c r="BW314" s="1"/>
  <c r="CA314"/>
  <c r="CC314" s="1"/>
  <c r="CF314"/>
  <c r="CH314" s="1"/>
  <c r="CL314"/>
  <c r="CN314" s="1"/>
  <c r="Q316"/>
  <c r="AD316"/>
  <c r="Z317"/>
  <c r="AA317" s="1"/>
  <c r="BE317" s="1"/>
  <c r="CL318"/>
  <c r="CN318" s="1"/>
  <c r="CM319"/>
  <c r="Q320"/>
  <c r="CO321"/>
  <c r="CM304"/>
  <c r="Z306"/>
  <c r="AA306" s="1"/>
  <c r="AM306"/>
  <c r="AN306" s="1"/>
  <c r="BD306"/>
  <c r="CO306"/>
  <c r="AW308"/>
  <c r="AX308" s="1"/>
  <c r="BB308"/>
  <c r="BV308"/>
  <c r="BW308" s="1"/>
  <c r="CB308"/>
  <c r="CG308"/>
  <c r="CM308"/>
  <c r="Z310"/>
  <c r="AA310" s="1"/>
  <c r="AM310"/>
  <c r="AN310" s="1"/>
  <c r="BD310"/>
  <c r="CO310"/>
  <c r="AW312"/>
  <c r="AX312" s="1"/>
  <c r="BB312"/>
  <c r="BV312"/>
  <c r="BW312" s="1"/>
  <c r="CB312"/>
  <c r="CG312"/>
  <c r="CM312"/>
  <c r="Z314"/>
  <c r="AA314" s="1"/>
  <c r="AM314"/>
  <c r="AN314" s="1"/>
  <c r="BD314"/>
  <c r="CO314"/>
  <c r="AW316"/>
  <c r="AX316" s="1"/>
  <c r="BB316"/>
  <c r="BV316"/>
  <c r="BW316" s="1"/>
  <c r="CB316"/>
  <c r="CG316"/>
  <c r="CM316"/>
  <c r="Z318"/>
  <c r="AA318" s="1"/>
  <c r="AM318"/>
  <c r="AN318" s="1"/>
  <c r="BD318"/>
  <c r="AW320"/>
  <c r="AX320" s="1"/>
  <c r="BB320"/>
  <c r="BV320"/>
  <c r="BW320" s="1"/>
  <c r="CB320"/>
  <c r="CG320"/>
  <c r="CM320"/>
  <c r="Z303"/>
  <c r="AA303" s="1"/>
  <c r="CL304"/>
  <c r="CN304" s="1"/>
  <c r="Z307"/>
  <c r="CL308"/>
  <c r="CN308" s="1"/>
  <c r="CP308" s="1"/>
  <c r="Z311"/>
  <c r="AA311" s="1"/>
  <c r="CL312"/>
  <c r="CN312" s="1"/>
  <c r="CP312" s="1"/>
  <c r="Z315"/>
  <c r="AA315" s="1"/>
  <c r="CL316"/>
  <c r="CN316" s="1"/>
  <c r="CP316" s="1"/>
  <c r="AR318"/>
  <c r="BQ318"/>
  <c r="BW318" s="1"/>
  <c r="Z319"/>
  <c r="AA319" s="1"/>
  <c r="U320"/>
  <c r="AH320"/>
  <c r="CL320"/>
  <c r="CN320" s="1"/>
  <c r="Z308"/>
  <c r="Z312"/>
  <c r="Z316"/>
  <c r="CQ239"/>
  <c r="CS239"/>
  <c r="CS244"/>
  <c r="CS250"/>
  <c r="CS253"/>
  <c r="CS246"/>
  <c r="CS249"/>
  <c r="CS255"/>
  <c r="CS242"/>
  <c r="CS252"/>
  <c r="CS241"/>
  <c r="CS248"/>
  <c r="CS251"/>
  <c r="CS254"/>
  <c r="BW255"/>
  <c r="Q257"/>
  <c r="BD257"/>
  <c r="Z257"/>
  <c r="AV259"/>
  <c r="AW259"/>
  <c r="CA259"/>
  <c r="CC259" s="1"/>
  <c r="CB259"/>
  <c r="CL259"/>
  <c r="CN259" s="1"/>
  <c r="CM259"/>
  <c r="CS262"/>
  <c r="CQ274"/>
  <c r="CS274"/>
  <c r="Z240"/>
  <c r="AA240" s="1"/>
  <c r="Z243"/>
  <c r="AA243" s="1"/>
  <c r="BV245"/>
  <c r="BW245" s="1"/>
  <c r="AW239"/>
  <c r="AX239" s="1"/>
  <c r="BB239"/>
  <c r="BV239"/>
  <c r="BW239" s="1"/>
  <c r="CB239"/>
  <c r="CG239"/>
  <c r="CM239"/>
  <c r="CL241"/>
  <c r="CN241" s="1"/>
  <c r="AW242"/>
  <c r="AX242" s="1"/>
  <c r="BB242"/>
  <c r="BV242"/>
  <c r="BW242" s="1"/>
  <c r="CB242"/>
  <c r="CG242"/>
  <c r="CM242"/>
  <c r="Z244"/>
  <c r="AA244" s="1"/>
  <c r="AM244"/>
  <c r="AN244" s="1"/>
  <c r="BD244"/>
  <c r="CL245"/>
  <c r="CN245" s="1"/>
  <c r="AW246"/>
  <c r="AX246" s="1"/>
  <c r="BB246"/>
  <c r="BV246"/>
  <c r="BW246" s="1"/>
  <c r="CB246"/>
  <c r="CG246"/>
  <c r="CM246"/>
  <c r="Z248"/>
  <c r="AA248" s="1"/>
  <c r="AM248"/>
  <c r="AN248" s="1"/>
  <c r="BD248"/>
  <c r="CL249"/>
  <c r="CN249" s="1"/>
  <c r="AW250"/>
  <c r="AX250" s="1"/>
  <c r="BB250"/>
  <c r="BV250"/>
  <c r="BW250" s="1"/>
  <c r="CB250"/>
  <c r="CG250"/>
  <c r="CM250"/>
  <c r="Z252"/>
  <c r="AA252" s="1"/>
  <c r="AM252"/>
  <c r="AN252" s="1"/>
  <c r="BD252"/>
  <c r="CL253"/>
  <c r="CN253" s="1"/>
  <c r="AW254"/>
  <c r="AX254" s="1"/>
  <c r="BB254"/>
  <c r="BV254"/>
  <c r="BW254" s="1"/>
  <c r="CB254"/>
  <c r="CG254"/>
  <c r="CM254"/>
  <c r="BV256"/>
  <c r="BW256" s="1"/>
  <c r="CO256"/>
  <c r="BV257"/>
  <c r="BW257" s="1"/>
  <c r="BD259"/>
  <c r="BV260"/>
  <c r="BW260" s="1"/>
  <c r="CO260"/>
  <c r="CS268"/>
  <c r="CS273"/>
  <c r="CQ275"/>
  <c r="AW241"/>
  <c r="AX241" s="1"/>
  <c r="AM243"/>
  <c r="AN243" s="1"/>
  <c r="CO243"/>
  <c r="Z247"/>
  <c r="AA247" s="1"/>
  <c r="U239"/>
  <c r="AH239"/>
  <c r="CL239"/>
  <c r="CN239" s="1"/>
  <c r="AW240"/>
  <c r="AX240" s="1"/>
  <c r="BB240"/>
  <c r="BV240"/>
  <c r="BW240" s="1"/>
  <c r="CB240"/>
  <c r="CG240"/>
  <c r="CM240"/>
  <c r="Z241"/>
  <c r="AA241" s="1"/>
  <c r="AM241"/>
  <c r="AN241" s="1"/>
  <c r="BD241"/>
  <c r="U242"/>
  <c r="AH242"/>
  <c r="CL242"/>
  <c r="CN242" s="1"/>
  <c r="AW243"/>
  <c r="AX243" s="1"/>
  <c r="BB243"/>
  <c r="BV243"/>
  <c r="BW243" s="1"/>
  <c r="CB243"/>
  <c r="CG243"/>
  <c r="CM243"/>
  <c r="AR244"/>
  <c r="BQ244"/>
  <c r="BW244" s="1"/>
  <c r="CP244" s="1"/>
  <c r="Z245"/>
  <c r="AA245" s="1"/>
  <c r="AM245"/>
  <c r="AN245" s="1"/>
  <c r="BD245"/>
  <c r="U246"/>
  <c r="AH246"/>
  <c r="CL246"/>
  <c r="CN246" s="1"/>
  <c r="AW247"/>
  <c r="AX247" s="1"/>
  <c r="BB247"/>
  <c r="BV247"/>
  <c r="BW247" s="1"/>
  <c r="CB247"/>
  <c r="CG247"/>
  <c r="CM247"/>
  <c r="AR248"/>
  <c r="AX248" s="1"/>
  <c r="BQ248"/>
  <c r="BW248" s="1"/>
  <c r="CP248" s="1"/>
  <c r="Z249"/>
  <c r="AA249" s="1"/>
  <c r="AM249"/>
  <c r="AN249" s="1"/>
  <c r="BD249"/>
  <c r="U250"/>
  <c r="AH250"/>
  <c r="CL250"/>
  <c r="CN250" s="1"/>
  <c r="AW251"/>
  <c r="AX251" s="1"/>
  <c r="BB251"/>
  <c r="BV251"/>
  <c r="BW251" s="1"/>
  <c r="CB251"/>
  <c r="CG251"/>
  <c r="CM251"/>
  <c r="AR252"/>
  <c r="AX252" s="1"/>
  <c r="BQ252"/>
  <c r="BW252" s="1"/>
  <c r="CP252" s="1"/>
  <c r="Z253"/>
  <c r="AA253" s="1"/>
  <c r="AM253"/>
  <c r="AN253" s="1"/>
  <c r="BD253"/>
  <c r="U254"/>
  <c r="AH254"/>
  <c r="CL254"/>
  <c r="CN254" s="1"/>
  <c r="CM255"/>
  <c r="U256"/>
  <c r="AV256"/>
  <c r="AX256" s="1"/>
  <c r="CA256"/>
  <c r="CC256" s="1"/>
  <c r="CL256"/>
  <c r="CN256" s="1"/>
  <c r="CO257"/>
  <c r="AD258"/>
  <c r="BQ258"/>
  <c r="U260"/>
  <c r="AA260" s="1"/>
  <c r="AV260"/>
  <c r="AX260" s="1"/>
  <c r="CA260"/>
  <c r="CC260" s="1"/>
  <c r="CL260"/>
  <c r="CN260" s="1"/>
  <c r="BA259"/>
  <c r="BC259" s="1"/>
  <c r="BB259"/>
  <c r="BU259"/>
  <c r="BV259"/>
  <c r="CF259"/>
  <c r="CH259" s="1"/>
  <c r="CG259"/>
  <c r="CS261"/>
  <c r="CS264"/>
  <c r="CQ266"/>
  <c r="CS266"/>
  <c r="CS267"/>
  <c r="CQ271"/>
  <c r="CS271"/>
  <c r="CS276"/>
  <c r="AM240"/>
  <c r="AN240" s="1"/>
  <c r="BD240"/>
  <c r="CO240"/>
  <c r="BV241"/>
  <c r="BW241" s="1"/>
  <c r="BD243"/>
  <c r="AW245"/>
  <c r="AX245" s="1"/>
  <c r="AM247"/>
  <c r="AN247" s="1"/>
  <c r="BD247"/>
  <c r="CO247"/>
  <c r="Z239"/>
  <c r="Z242"/>
  <c r="Z246"/>
  <c r="AR249"/>
  <c r="AX249" s="1"/>
  <c r="BQ249"/>
  <c r="Z250"/>
  <c r="U251"/>
  <c r="AH251"/>
  <c r="AN251" s="1"/>
  <c r="CL251"/>
  <c r="CN251" s="1"/>
  <c r="AR253"/>
  <c r="AX253" s="1"/>
  <c r="BQ253"/>
  <c r="BW253" s="1"/>
  <c r="Z254"/>
  <c r="BD256"/>
  <c r="CO259"/>
  <c r="BD260"/>
  <c r="AD257"/>
  <c r="AM257"/>
  <c r="BD258"/>
  <c r="Z258"/>
  <c r="AA258" s="1"/>
  <c r="CQ263"/>
  <c r="CS265"/>
  <c r="CS269"/>
  <c r="CS275"/>
  <c r="Z251"/>
  <c r="Z255"/>
  <c r="AA255" s="1"/>
  <c r="AW257"/>
  <c r="AX257" s="1"/>
  <c r="CO258"/>
  <c r="AM259"/>
  <c r="AN259" s="1"/>
  <c r="CL258"/>
  <c r="CN258" s="1"/>
  <c r="Z261"/>
  <c r="AA261" s="1"/>
  <c r="AM261"/>
  <c r="AN261" s="1"/>
  <c r="BD261"/>
  <c r="CL262"/>
  <c r="CN262" s="1"/>
  <c r="AW263"/>
  <c r="AX263" s="1"/>
  <c r="BB263"/>
  <c r="BV263"/>
  <c r="BW263" s="1"/>
  <c r="CB263"/>
  <c r="CG263"/>
  <c r="CM263"/>
  <c r="CL265"/>
  <c r="CN265" s="1"/>
  <c r="AW266"/>
  <c r="AX266" s="1"/>
  <c r="BB266"/>
  <c r="BV266"/>
  <c r="BW266" s="1"/>
  <c r="CB266"/>
  <c r="CG266"/>
  <c r="CM266"/>
  <c r="Z268"/>
  <c r="AA268" s="1"/>
  <c r="AM268"/>
  <c r="AN268" s="1"/>
  <c r="BD268"/>
  <c r="CL269"/>
  <c r="CN269" s="1"/>
  <c r="AW270"/>
  <c r="AX270" s="1"/>
  <c r="BB270"/>
  <c r="BV270"/>
  <c r="BW270" s="1"/>
  <c r="CB270"/>
  <c r="CG270"/>
  <c r="CM270"/>
  <c r="Z272"/>
  <c r="AA272" s="1"/>
  <c r="AM272"/>
  <c r="AN272" s="1"/>
  <c r="BD272"/>
  <c r="CL273"/>
  <c r="CN273" s="1"/>
  <c r="AW274"/>
  <c r="AX274" s="1"/>
  <c r="BB274"/>
  <c r="BV274"/>
  <c r="BW274" s="1"/>
  <c r="CB274"/>
  <c r="CG274"/>
  <c r="CM274"/>
  <c r="Z276"/>
  <c r="AA276" s="1"/>
  <c r="AM276"/>
  <c r="AN276" s="1"/>
  <c r="BD276"/>
  <c r="AR261"/>
  <c r="BQ261"/>
  <c r="BW261" s="1"/>
  <c r="CP261" s="1"/>
  <c r="Z262"/>
  <c r="AA262" s="1"/>
  <c r="AM262"/>
  <c r="AN262" s="1"/>
  <c r="BD262"/>
  <c r="U263"/>
  <c r="AH263"/>
  <c r="AN263" s="1"/>
  <c r="CL263"/>
  <c r="CN263" s="1"/>
  <c r="AW264"/>
  <c r="AX264" s="1"/>
  <c r="BB264"/>
  <c r="BV264"/>
  <c r="BW264" s="1"/>
  <c r="CB264"/>
  <c r="CG264"/>
  <c r="CM264"/>
  <c r="Z265"/>
  <c r="AA265" s="1"/>
  <c r="AM265"/>
  <c r="AN265" s="1"/>
  <c r="BD265"/>
  <c r="U266"/>
  <c r="AH266"/>
  <c r="AN266" s="1"/>
  <c r="CL266"/>
  <c r="CN266" s="1"/>
  <c r="AW267"/>
  <c r="AX267" s="1"/>
  <c r="BB267"/>
  <c r="BV267"/>
  <c r="BW267" s="1"/>
  <c r="CB267"/>
  <c r="CG267"/>
  <c r="CM267"/>
  <c r="AR268"/>
  <c r="AX268" s="1"/>
  <c r="BQ268"/>
  <c r="BW268" s="1"/>
  <c r="CP268" s="1"/>
  <c r="Z269"/>
  <c r="AA269" s="1"/>
  <c r="AM269"/>
  <c r="AN269" s="1"/>
  <c r="BD269"/>
  <c r="U270"/>
  <c r="AH270"/>
  <c r="AN270" s="1"/>
  <c r="CL270"/>
  <c r="CN270" s="1"/>
  <c r="AW271"/>
  <c r="AX271" s="1"/>
  <c r="BB271"/>
  <c r="BV271"/>
  <c r="BW271" s="1"/>
  <c r="CB271"/>
  <c r="CG271"/>
  <c r="CM271"/>
  <c r="AR272"/>
  <c r="AX272" s="1"/>
  <c r="BQ272"/>
  <c r="Z273"/>
  <c r="AA273" s="1"/>
  <c r="AM273"/>
  <c r="AN273" s="1"/>
  <c r="BD273"/>
  <c r="U274"/>
  <c r="AH274"/>
  <c r="CL274"/>
  <c r="CN274" s="1"/>
  <c r="AW275"/>
  <c r="AX275" s="1"/>
  <c r="BB275"/>
  <c r="BV275"/>
  <c r="BW275" s="1"/>
  <c r="CB275"/>
  <c r="CG275"/>
  <c r="CM275"/>
  <c r="AR276"/>
  <c r="AX276" s="1"/>
  <c r="BQ276"/>
  <c r="BW276" s="1"/>
  <c r="CP276" s="1"/>
  <c r="AR262"/>
  <c r="BQ262"/>
  <c r="Z263"/>
  <c r="U264"/>
  <c r="AH264"/>
  <c r="AN264" s="1"/>
  <c r="CL264"/>
  <c r="CN264" s="1"/>
  <c r="AR265"/>
  <c r="BQ265"/>
  <c r="Z266"/>
  <c r="U267"/>
  <c r="AH267"/>
  <c r="AN267" s="1"/>
  <c r="CL267"/>
  <c r="CN267" s="1"/>
  <c r="AR269"/>
  <c r="BQ269"/>
  <c r="Z270"/>
  <c r="U271"/>
  <c r="AH271"/>
  <c r="AN271" s="1"/>
  <c r="CL271"/>
  <c r="CN271" s="1"/>
  <c r="AR273"/>
  <c r="AX273" s="1"/>
  <c r="BQ273"/>
  <c r="BW273" s="1"/>
  <c r="Z274"/>
  <c r="U275"/>
  <c r="AH275"/>
  <c r="AN275" s="1"/>
  <c r="CL275"/>
  <c r="CN275" s="1"/>
  <c r="Z264"/>
  <c r="Z267"/>
  <c r="AA267" s="1"/>
  <c r="Z271"/>
  <c r="Z275"/>
  <c r="CQ192"/>
  <c r="CS199"/>
  <c r="CQ200"/>
  <c r="CS201"/>
  <c r="CS204"/>
  <c r="CP204"/>
  <c r="CS203"/>
  <c r="CS205"/>
  <c r="CP206"/>
  <c r="CS196"/>
  <c r="CQ201"/>
  <c r="CQ206"/>
  <c r="CS208"/>
  <c r="CS192"/>
  <c r="CS193"/>
  <c r="CQ194"/>
  <c r="CS197"/>
  <c r="CS200"/>
  <c r="CQ205"/>
  <c r="CS207"/>
  <c r="CP213"/>
  <c r="CQ219"/>
  <c r="CS222"/>
  <c r="CS225"/>
  <c r="CP225"/>
  <c r="CM192"/>
  <c r="Z194"/>
  <c r="AA194" s="1"/>
  <c r="CO194"/>
  <c r="CL195"/>
  <c r="CN195" s="1"/>
  <c r="CM196"/>
  <c r="Z198"/>
  <c r="AA198" s="1"/>
  <c r="CO198"/>
  <c r="CL199"/>
  <c r="CN199" s="1"/>
  <c r="CM200"/>
  <c r="Z202"/>
  <c r="AA202" s="1"/>
  <c r="CO202"/>
  <c r="CL203"/>
  <c r="CN203" s="1"/>
  <c r="CM204"/>
  <c r="Z206"/>
  <c r="CL207"/>
  <c r="CN207" s="1"/>
  <c r="CM208"/>
  <c r="AW210"/>
  <c r="AX210" s="1"/>
  <c r="BV210"/>
  <c r="BW210" s="1"/>
  <c r="CG210"/>
  <c r="BD212"/>
  <c r="CO212"/>
  <c r="BD214"/>
  <c r="CO214"/>
  <c r="CS217"/>
  <c r="CP217"/>
  <c r="CQ230"/>
  <c r="AW193"/>
  <c r="AX193" s="1"/>
  <c r="BB193"/>
  <c r="BV193"/>
  <c r="BW193" s="1"/>
  <c r="CB193"/>
  <c r="CG193"/>
  <c r="CM193"/>
  <c r="Z195"/>
  <c r="AA195" s="1"/>
  <c r="AM195"/>
  <c r="AN195" s="1"/>
  <c r="BD195"/>
  <c r="AW197"/>
  <c r="AX197" s="1"/>
  <c r="BB197"/>
  <c r="BV197"/>
  <c r="BW197" s="1"/>
  <c r="CB197"/>
  <c r="CG197"/>
  <c r="CM197"/>
  <c r="Z199"/>
  <c r="AA199" s="1"/>
  <c r="AM199"/>
  <c r="AN199" s="1"/>
  <c r="BD199"/>
  <c r="AW201"/>
  <c r="AX201" s="1"/>
  <c r="BB201"/>
  <c r="BV201"/>
  <c r="BW201" s="1"/>
  <c r="CB201"/>
  <c r="CG201"/>
  <c r="CM201"/>
  <c r="Z203"/>
  <c r="AA203" s="1"/>
  <c r="AM203"/>
  <c r="AN203" s="1"/>
  <c r="BD203"/>
  <c r="AW205"/>
  <c r="AX205" s="1"/>
  <c r="BB205"/>
  <c r="BV205"/>
  <c r="BW205" s="1"/>
  <c r="CB205"/>
  <c r="CG205"/>
  <c r="CM205"/>
  <c r="Z207"/>
  <c r="AA207" s="1"/>
  <c r="AM207"/>
  <c r="AN207" s="1"/>
  <c r="BD207"/>
  <c r="AW209"/>
  <c r="AX209" s="1"/>
  <c r="BB209"/>
  <c r="BV209"/>
  <c r="BW209" s="1"/>
  <c r="CB209"/>
  <c r="CG209"/>
  <c r="BD210"/>
  <c r="CO210"/>
  <c r="CQ218"/>
  <c r="CS229"/>
  <c r="CP229"/>
  <c r="CS230"/>
  <c r="Z192"/>
  <c r="U193"/>
  <c r="AH193"/>
  <c r="CL193"/>
  <c r="CN193" s="1"/>
  <c r="AR195"/>
  <c r="AX195" s="1"/>
  <c r="BQ195"/>
  <c r="Z196"/>
  <c r="AA196" s="1"/>
  <c r="U197"/>
  <c r="AH197"/>
  <c r="AN197" s="1"/>
  <c r="CL197"/>
  <c r="CN197" s="1"/>
  <c r="AR199"/>
  <c r="AX199" s="1"/>
  <c r="BQ199"/>
  <c r="BW199" s="1"/>
  <c r="Z200"/>
  <c r="U201"/>
  <c r="AH201"/>
  <c r="AN201" s="1"/>
  <c r="CL201"/>
  <c r="CN201" s="1"/>
  <c r="AR203"/>
  <c r="BQ203"/>
  <c r="BW203" s="1"/>
  <c r="U205"/>
  <c r="AH205"/>
  <c r="CL205"/>
  <c r="CN205" s="1"/>
  <c r="AR207"/>
  <c r="AX207" s="1"/>
  <c r="BQ207"/>
  <c r="BW207" s="1"/>
  <c r="Z208"/>
  <c r="AA208" s="1"/>
  <c r="U209"/>
  <c r="AH209"/>
  <c r="BB210"/>
  <c r="CB210"/>
  <c r="CM210"/>
  <c r="Z212"/>
  <c r="AA212" s="1"/>
  <c r="AM212"/>
  <c r="AN212" s="1"/>
  <c r="Z214"/>
  <c r="AA214" s="1"/>
  <c r="AM214"/>
  <c r="AN214" s="1"/>
  <c r="CO209"/>
  <c r="CM209"/>
  <c r="CS221"/>
  <c r="CQ227"/>
  <c r="CQ231"/>
  <c r="Z193"/>
  <c r="Z197"/>
  <c r="Z201"/>
  <c r="Z205"/>
  <c r="Z209"/>
  <c r="BV212"/>
  <c r="BW212" s="1"/>
  <c r="BV214"/>
  <c r="BW214" s="1"/>
  <c r="Z211"/>
  <c r="AA211" s="1"/>
  <c r="CO211"/>
  <c r="CM213"/>
  <c r="Z215"/>
  <c r="AA215" s="1"/>
  <c r="CO215"/>
  <c r="AV216"/>
  <c r="AX216" s="1"/>
  <c r="BA216"/>
  <c r="BC216" s="1"/>
  <c r="BU216"/>
  <c r="BW216" s="1"/>
  <c r="CA216"/>
  <c r="CC216" s="1"/>
  <c r="CF216"/>
  <c r="CH216" s="1"/>
  <c r="CL216"/>
  <c r="CN216" s="1"/>
  <c r="CM217"/>
  <c r="Q218"/>
  <c r="AD218"/>
  <c r="AN218" s="1"/>
  <c r="Z219"/>
  <c r="AA219" s="1"/>
  <c r="CO219"/>
  <c r="AV220"/>
  <c r="AX220" s="1"/>
  <c r="BA220"/>
  <c r="BC220" s="1"/>
  <c r="BU220"/>
  <c r="BW220" s="1"/>
  <c r="CA220"/>
  <c r="CC220" s="1"/>
  <c r="CF220"/>
  <c r="CH220" s="1"/>
  <c r="CL220"/>
  <c r="CN220" s="1"/>
  <c r="Q222"/>
  <c r="AD222"/>
  <c r="Z223"/>
  <c r="AA223" s="1"/>
  <c r="CO223"/>
  <c r="AV224"/>
  <c r="AX224" s="1"/>
  <c r="BA224"/>
  <c r="BC224" s="1"/>
  <c r="BU224"/>
  <c r="BW224" s="1"/>
  <c r="CA224"/>
  <c r="CC224" s="1"/>
  <c r="CF224"/>
  <c r="CH224" s="1"/>
  <c r="CL224"/>
  <c r="CN224" s="1"/>
  <c r="CM225"/>
  <c r="Q226"/>
  <c r="AD226"/>
  <c r="Z227"/>
  <c r="AA227" s="1"/>
  <c r="CO227"/>
  <c r="CL228"/>
  <c r="CN228" s="1"/>
  <c r="Q230"/>
  <c r="CO231"/>
  <c r="Z216"/>
  <c r="AA216" s="1"/>
  <c r="AM216"/>
  <c r="AN216" s="1"/>
  <c r="BD216"/>
  <c r="CO216"/>
  <c r="AW218"/>
  <c r="AX218" s="1"/>
  <c r="BB218"/>
  <c r="BV218"/>
  <c r="BW218" s="1"/>
  <c r="CB218"/>
  <c r="CG218"/>
  <c r="CM218"/>
  <c r="Z220"/>
  <c r="AA220" s="1"/>
  <c r="AM220"/>
  <c r="AN220" s="1"/>
  <c r="BD220"/>
  <c r="CO220"/>
  <c r="AW222"/>
  <c r="AX222" s="1"/>
  <c r="BB222"/>
  <c r="BV222"/>
  <c r="BW222" s="1"/>
  <c r="CB222"/>
  <c r="CG222"/>
  <c r="CM222"/>
  <c r="Z224"/>
  <c r="AA224" s="1"/>
  <c r="AM224"/>
  <c r="AN224" s="1"/>
  <c r="BD224"/>
  <c r="CO224"/>
  <c r="AW226"/>
  <c r="AX226" s="1"/>
  <c r="BB226"/>
  <c r="BV226"/>
  <c r="BW226" s="1"/>
  <c r="CB226"/>
  <c r="CG226"/>
  <c r="CM226"/>
  <c r="Z228"/>
  <c r="AA228" s="1"/>
  <c r="AM228"/>
  <c r="AN228" s="1"/>
  <c r="BD228"/>
  <c r="AW230"/>
  <c r="AX230" s="1"/>
  <c r="BB230"/>
  <c r="BV230"/>
  <c r="BW230" s="1"/>
  <c r="CB230"/>
  <c r="CG230"/>
  <c r="CM230"/>
  <c r="Z213"/>
  <c r="AA213" s="1"/>
  <c r="Z217"/>
  <c r="AA217" s="1"/>
  <c r="CL218"/>
  <c r="CN218" s="1"/>
  <c r="Z221"/>
  <c r="CL222"/>
  <c r="CN222" s="1"/>
  <c r="Z225"/>
  <c r="AA225" s="1"/>
  <c r="CL226"/>
  <c r="CN226" s="1"/>
  <c r="AR228"/>
  <c r="AX228" s="1"/>
  <c r="BQ228"/>
  <c r="BW228" s="1"/>
  <c r="Z229"/>
  <c r="U230"/>
  <c r="AH230"/>
  <c r="CL230"/>
  <c r="CN230" s="1"/>
  <c r="CP230" s="1"/>
  <c r="Z218"/>
  <c r="AA218" s="1"/>
  <c r="Z222"/>
  <c r="Z226"/>
  <c r="CS147"/>
  <c r="CQ153"/>
  <c r="CS154"/>
  <c r="CP154"/>
  <c r="CQ155"/>
  <c r="CS158"/>
  <c r="CQ159"/>
  <c r="CS151"/>
  <c r="CP151"/>
  <c r="CP156"/>
  <c r="CS156"/>
  <c r="CP160"/>
  <c r="CS160"/>
  <c r="CQ162"/>
  <c r="CQ147"/>
  <c r="CS148"/>
  <c r="CQ152"/>
  <c r="CQ160"/>
  <c r="CQ151"/>
  <c r="CS153"/>
  <c r="CS161"/>
  <c r="CP168"/>
  <c r="CS168"/>
  <c r="CS170"/>
  <c r="AV146"/>
  <c r="BA146"/>
  <c r="BC146" s="1"/>
  <c r="BU146"/>
  <c r="CA146"/>
  <c r="CC146" s="1"/>
  <c r="CF146"/>
  <c r="CH146" s="1"/>
  <c r="CL146"/>
  <c r="CN146" s="1"/>
  <c r="CM147"/>
  <c r="Q148"/>
  <c r="AD148"/>
  <c r="Z149"/>
  <c r="AA149" s="1"/>
  <c r="CO149"/>
  <c r="AV150"/>
  <c r="AX150" s="1"/>
  <c r="BU150"/>
  <c r="BW150" s="1"/>
  <c r="CA150"/>
  <c r="CC150" s="1"/>
  <c r="CF150"/>
  <c r="CH150" s="1"/>
  <c r="CL150"/>
  <c r="CN150" s="1"/>
  <c r="CM151"/>
  <c r="Q152"/>
  <c r="AD152"/>
  <c r="Z153"/>
  <c r="AA153" s="1"/>
  <c r="CM154"/>
  <c r="Q155"/>
  <c r="Z156"/>
  <c r="AA156" s="1"/>
  <c r="CF157"/>
  <c r="CH157" s="1"/>
  <c r="CL157"/>
  <c r="CN157" s="1"/>
  <c r="CM158"/>
  <c r="Q159"/>
  <c r="Z160"/>
  <c r="AA160" s="1"/>
  <c r="CL161"/>
  <c r="CN161" s="1"/>
  <c r="BB163"/>
  <c r="CB163"/>
  <c r="CM163"/>
  <c r="BB165"/>
  <c r="CB165"/>
  <c r="CM165"/>
  <c r="CU166"/>
  <c r="CP166"/>
  <c r="AW167"/>
  <c r="AX167" s="1"/>
  <c r="BV167"/>
  <c r="BW167" s="1"/>
  <c r="CG167"/>
  <c r="CS174"/>
  <c r="CP174"/>
  <c r="CQ180"/>
  <c r="CQ183"/>
  <c r="Z146"/>
  <c r="AA146" s="1"/>
  <c r="AM146"/>
  <c r="AN146" s="1"/>
  <c r="BD146"/>
  <c r="CO146"/>
  <c r="AW148"/>
  <c r="AX148" s="1"/>
  <c r="BB148"/>
  <c r="BV148"/>
  <c r="BW148" s="1"/>
  <c r="CB148"/>
  <c r="CG148"/>
  <c r="CM148"/>
  <c r="Z150"/>
  <c r="AA150" s="1"/>
  <c r="AM150"/>
  <c r="AN150" s="1"/>
  <c r="BD150"/>
  <c r="CO150"/>
  <c r="AW152"/>
  <c r="AX152" s="1"/>
  <c r="BB152"/>
  <c r="BV152"/>
  <c r="BW152" s="1"/>
  <c r="CB152"/>
  <c r="CG152"/>
  <c r="CM152"/>
  <c r="AW155"/>
  <c r="AX155" s="1"/>
  <c r="BB155"/>
  <c r="BV155"/>
  <c r="BW155" s="1"/>
  <c r="CB155"/>
  <c r="CG155"/>
  <c r="CM155"/>
  <c r="Z157"/>
  <c r="AA157" s="1"/>
  <c r="AM157"/>
  <c r="AN157" s="1"/>
  <c r="BD157"/>
  <c r="CO157"/>
  <c r="AW159"/>
  <c r="AX159" s="1"/>
  <c r="BB159"/>
  <c r="BV159"/>
  <c r="BW159" s="1"/>
  <c r="CB159"/>
  <c r="CG159"/>
  <c r="CM159"/>
  <c r="Z161"/>
  <c r="AA161" s="1"/>
  <c r="AM161"/>
  <c r="AN161" s="1"/>
  <c r="BD161"/>
  <c r="Z163"/>
  <c r="AA163" s="1"/>
  <c r="AM163"/>
  <c r="AN163" s="1"/>
  <c r="Z165"/>
  <c r="AA165" s="1"/>
  <c r="AM165"/>
  <c r="AN165" s="1"/>
  <c r="BD167"/>
  <c r="CO167"/>
  <c r="CQ170"/>
  <c r="CS171"/>
  <c r="CS181"/>
  <c r="CQ182"/>
  <c r="Z147"/>
  <c r="CL148"/>
  <c r="CN148" s="1"/>
  <c r="Z151"/>
  <c r="AA151" s="1"/>
  <c r="CL152"/>
  <c r="CN152" s="1"/>
  <c r="U155"/>
  <c r="AH155"/>
  <c r="AN155" s="1"/>
  <c r="CL155"/>
  <c r="CN155" s="1"/>
  <c r="AR157"/>
  <c r="AX157" s="1"/>
  <c r="BQ157"/>
  <c r="Z158"/>
  <c r="AA158" s="1"/>
  <c r="U159"/>
  <c r="AH159"/>
  <c r="AN159" s="1"/>
  <c r="CL159"/>
  <c r="CN159" s="1"/>
  <c r="AR161"/>
  <c r="AX161" s="1"/>
  <c r="BQ161"/>
  <c r="BW161" s="1"/>
  <c r="Z162"/>
  <c r="BV162"/>
  <c r="BW162" s="1"/>
  <c r="AW163"/>
  <c r="AX163" s="1"/>
  <c r="BV163"/>
  <c r="BW163" s="1"/>
  <c r="CG163"/>
  <c r="AW165"/>
  <c r="AX165" s="1"/>
  <c r="BV165"/>
  <c r="BW165" s="1"/>
  <c r="CG165"/>
  <c r="BB167"/>
  <c r="CB167"/>
  <c r="CM167"/>
  <c r="CQ172"/>
  <c r="CQ174"/>
  <c r="CS175"/>
  <c r="CS178"/>
  <c r="Z148"/>
  <c r="Z152"/>
  <c r="BD163"/>
  <c r="CO163"/>
  <c r="BD165"/>
  <c r="CO165"/>
  <c r="CM162"/>
  <c r="Z164"/>
  <c r="CO164"/>
  <c r="Z168"/>
  <c r="AA168" s="1"/>
  <c r="AV169"/>
  <c r="BA169"/>
  <c r="BC169" s="1"/>
  <c r="BU169"/>
  <c r="BW169" s="1"/>
  <c r="CA169"/>
  <c r="CC169" s="1"/>
  <c r="CF169"/>
  <c r="CH169" s="1"/>
  <c r="CL169"/>
  <c r="CN169" s="1"/>
  <c r="CM170"/>
  <c r="Q171"/>
  <c r="AD171"/>
  <c r="AN171" s="1"/>
  <c r="Z172"/>
  <c r="AA172" s="1"/>
  <c r="CO172"/>
  <c r="AV173"/>
  <c r="BA173"/>
  <c r="BC173" s="1"/>
  <c r="BU173"/>
  <c r="BW173" s="1"/>
  <c r="CA173"/>
  <c r="CC173" s="1"/>
  <c r="CF173"/>
  <c r="CH173" s="1"/>
  <c r="CL173"/>
  <c r="CN173" s="1"/>
  <c r="CM174"/>
  <c r="Q175"/>
  <c r="AD175"/>
  <c r="AN175" s="1"/>
  <c r="Z176"/>
  <c r="AA176" s="1"/>
  <c r="CO176"/>
  <c r="AV177"/>
  <c r="AX177" s="1"/>
  <c r="BA177"/>
  <c r="BC177" s="1"/>
  <c r="BU177"/>
  <c r="BW177" s="1"/>
  <c r="CA177"/>
  <c r="CC177" s="1"/>
  <c r="CF177"/>
  <c r="CH177" s="1"/>
  <c r="CL177"/>
  <c r="CN177" s="1"/>
  <c r="CM178"/>
  <c r="Q179"/>
  <c r="Z180"/>
  <c r="AA180" s="1"/>
  <c r="CO180"/>
  <c r="CL181"/>
  <c r="CN181" s="1"/>
  <c r="CM182"/>
  <c r="Q183"/>
  <c r="CO184"/>
  <c r="Z169"/>
  <c r="AA169" s="1"/>
  <c r="AM169"/>
  <c r="AN169" s="1"/>
  <c r="BD169"/>
  <c r="CO169"/>
  <c r="AW171"/>
  <c r="AX171" s="1"/>
  <c r="BB171"/>
  <c r="BV171"/>
  <c r="BW171" s="1"/>
  <c r="CB171"/>
  <c r="CG171"/>
  <c r="CM171"/>
  <c r="Z173"/>
  <c r="AA173" s="1"/>
  <c r="AM173"/>
  <c r="AN173" s="1"/>
  <c r="BD173"/>
  <c r="CO173"/>
  <c r="AW175"/>
  <c r="AX175" s="1"/>
  <c r="BB175"/>
  <c r="BV175"/>
  <c r="BW175" s="1"/>
  <c r="CB175"/>
  <c r="CG175"/>
  <c r="CM175"/>
  <c r="Z177"/>
  <c r="AA177" s="1"/>
  <c r="AM177"/>
  <c r="AN177" s="1"/>
  <c r="BD177"/>
  <c r="CO177"/>
  <c r="AW179"/>
  <c r="AX179" s="1"/>
  <c r="BB179"/>
  <c r="BV179"/>
  <c r="BW179" s="1"/>
  <c r="CB179"/>
  <c r="CG179"/>
  <c r="CM179"/>
  <c r="Z181"/>
  <c r="AA181" s="1"/>
  <c r="AM181"/>
  <c r="AN181" s="1"/>
  <c r="BD181"/>
  <c r="AW183"/>
  <c r="AX183" s="1"/>
  <c r="BB183"/>
  <c r="BV183"/>
  <c r="BW183" s="1"/>
  <c r="CB183"/>
  <c r="CG183"/>
  <c r="CM183"/>
  <c r="Z166"/>
  <c r="AA166" s="1"/>
  <c r="Z170"/>
  <c r="CL171"/>
  <c r="CN171" s="1"/>
  <c r="Z174"/>
  <c r="AA174" s="1"/>
  <c r="CL175"/>
  <c r="CN175" s="1"/>
  <c r="Z178"/>
  <c r="AA178" s="1"/>
  <c r="U179"/>
  <c r="AH179"/>
  <c r="AN179" s="1"/>
  <c r="CL179"/>
  <c r="CN179" s="1"/>
  <c r="AR181"/>
  <c r="AX181" s="1"/>
  <c r="BQ181"/>
  <c r="BW181" s="1"/>
  <c r="Z182"/>
  <c r="AA182" s="1"/>
  <c r="U183"/>
  <c r="AH183"/>
  <c r="AN183" s="1"/>
  <c r="CL183"/>
  <c r="CN183" s="1"/>
  <c r="Z171"/>
  <c r="Z175"/>
  <c r="CP100"/>
  <c r="CS100"/>
  <c r="CS102"/>
  <c r="CP102"/>
  <c r="CS106"/>
  <c r="CS99"/>
  <c r="CQ100"/>
  <c r="CS103"/>
  <c r="CS104"/>
  <c r="CQ112"/>
  <c r="CS114"/>
  <c r="CP114"/>
  <c r="CS107"/>
  <c r="CP108"/>
  <c r="CS108"/>
  <c r="CS115"/>
  <c r="CQ108"/>
  <c r="CS111"/>
  <c r="CP112"/>
  <c r="CS112"/>
  <c r="CQ114"/>
  <c r="CP116"/>
  <c r="CQ132"/>
  <c r="CQ134"/>
  <c r="Q99"/>
  <c r="AD99"/>
  <c r="Z100"/>
  <c r="AA100" s="1"/>
  <c r="AV101"/>
  <c r="AX101" s="1"/>
  <c r="BA101"/>
  <c r="BC101" s="1"/>
  <c r="BU101"/>
  <c r="BW101" s="1"/>
  <c r="CA101"/>
  <c r="CC101" s="1"/>
  <c r="CF101"/>
  <c r="CH101" s="1"/>
  <c r="CL101"/>
  <c r="CN101" s="1"/>
  <c r="CM102"/>
  <c r="Q103"/>
  <c r="AD103"/>
  <c r="AN103" s="1"/>
  <c r="Z104"/>
  <c r="AA104" s="1"/>
  <c r="AV105"/>
  <c r="AX105" s="1"/>
  <c r="BA105"/>
  <c r="BC105" s="1"/>
  <c r="BU105"/>
  <c r="BW105" s="1"/>
  <c r="CA105"/>
  <c r="CC105" s="1"/>
  <c r="CF105"/>
  <c r="CH105" s="1"/>
  <c r="CL105"/>
  <c r="CN105" s="1"/>
  <c r="CM106"/>
  <c r="Q107"/>
  <c r="AD107"/>
  <c r="Z108"/>
  <c r="AA108" s="1"/>
  <c r="AV109"/>
  <c r="AX109" s="1"/>
  <c r="BA109"/>
  <c r="BC109" s="1"/>
  <c r="BU109"/>
  <c r="BW109" s="1"/>
  <c r="CA109"/>
  <c r="CC109" s="1"/>
  <c r="CF109"/>
  <c r="CH109" s="1"/>
  <c r="CL109"/>
  <c r="CN109" s="1"/>
  <c r="CM110"/>
  <c r="Q111"/>
  <c r="AD111"/>
  <c r="AN111" s="1"/>
  <c r="Z112"/>
  <c r="AA112" s="1"/>
  <c r="AV113"/>
  <c r="AX113" s="1"/>
  <c r="BA113"/>
  <c r="BC113" s="1"/>
  <c r="BU113"/>
  <c r="BW113" s="1"/>
  <c r="CA113"/>
  <c r="CC113" s="1"/>
  <c r="CF113"/>
  <c r="CH113" s="1"/>
  <c r="CL113"/>
  <c r="CN113" s="1"/>
  <c r="CM114"/>
  <c r="Q115"/>
  <c r="AD115"/>
  <c r="AN115" s="1"/>
  <c r="AW116"/>
  <c r="AX116" s="1"/>
  <c r="BA116"/>
  <c r="BC116" s="1"/>
  <c r="BD117"/>
  <c r="CO117"/>
  <c r="Z119"/>
  <c r="AA119" s="1"/>
  <c r="AM119"/>
  <c r="AN119" s="1"/>
  <c r="CU120"/>
  <c r="Z121"/>
  <c r="AA121" s="1"/>
  <c r="AM121"/>
  <c r="AN121" s="1"/>
  <c r="Z123"/>
  <c r="AA123" s="1"/>
  <c r="AM123"/>
  <c r="AN123" s="1"/>
  <c r="CS125"/>
  <c r="CS128"/>
  <c r="CQ129"/>
  <c r="CQ136"/>
  <c r="CQ137"/>
  <c r="AW99"/>
  <c r="AX99" s="1"/>
  <c r="BB99"/>
  <c r="BV99"/>
  <c r="BW99" s="1"/>
  <c r="CB99"/>
  <c r="CG99"/>
  <c r="CM99"/>
  <c r="Z101"/>
  <c r="AA101" s="1"/>
  <c r="AM101"/>
  <c r="AN101" s="1"/>
  <c r="BD101"/>
  <c r="CO101"/>
  <c r="AW103"/>
  <c r="AX103" s="1"/>
  <c r="BB103"/>
  <c r="BV103"/>
  <c r="BW103" s="1"/>
  <c r="CB103"/>
  <c r="CM103"/>
  <c r="Z105"/>
  <c r="AA105" s="1"/>
  <c r="AM105"/>
  <c r="AN105" s="1"/>
  <c r="BD105"/>
  <c r="CO105"/>
  <c r="AW107"/>
  <c r="AX107" s="1"/>
  <c r="BB107"/>
  <c r="BV107"/>
  <c r="BW107" s="1"/>
  <c r="CB107"/>
  <c r="CG107"/>
  <c r="CM107"/>
  <c r="Z109"/>
  <c r="AA109" s="1"/>
  <c r="AM109"/>
  <c r="AN109" s="1"/>
  <c r="BD109"/>
  <c r="CO109"/>
  <c r="AW111"/>
  <c r="AX111" s="1"/>
  <c r="BB111"/>
  <c r="BV111"/>
  <c r="BW111" s="1"/>
  <c r="CB111"/>
  <c r="CG111"/>
  <c r="CM111"/>
  <c r="Z113"/>
  <c r="AA113" s="1"/>
  <c r="AM113"/>
  <c r="AN113" s="1"/>
  <c r="BD113"/>
  <c r="CO113"/>
  <c r="AW115"/>
  <c r="AX115" s="1"/>
  <c r="BB115"/>
  <c r="BV115"/>
  <c r="BW115" s="1"/>
  <c r="CB115"/>
  <c r="CG115"/>
  <c r="CM115"/>
  <c r="AW119"/>
  <c r="AX119" s="1"/>
  <c r="BV119"/>
  <c r="BW119" s="1"/>
  <c r="AW121"/>
  <c r="AX121" s="1"/>
  <c r="BV121"/>
  <c r="BW121" s="1"/>
  <c r="AW123"/>
  <c r="AX123" s="1"/>
  <c r="BV123"/>
  <c r="BW123" s="1"/>
  <c r="CQ124"/>
  <c r="CS129"/>
  <c r="CS132"/>
  <c r="CP132"/>
  <c r="CS136"/>
  <c r="CP136"/>
  <c r="CS137"/>
  <c r="CL99"/>
  <c r="CN99" s="1"/>
  <c r="Z102"/>
  <c r="CL103"/>
  <c r="CN103" s="1"/>
  <c r="Z106"/>
  <c r="AA106" s="1"/>
  <c r="CL107"/>
  <c r="CN107" s="1"/>
  <c r="Z110"/>
  <c r="AA110" s="1"/>
  <c r="CL111"/>
  <c r="CN111" s="1"/>
  <c r="Z114"/>
  <c r="AA114" s="1"/>
  <c r="U115"/>
  <c r="CL115"/>
  <c r="CN115" s="1"/>
  <c r="BD116"/>
  <c r="Z117"/>
  <c r="AA117" s="1"/>
  <c r="AM117"/>
  <c r="AN117" s="1"/>
  <c r="BD119"/>
  <c r="CO119"/>
  <c r="BD121"/>
  <c r="CO121"/>
  <c r="BD123"/>
  <c r="CO123"/>
  <c r="CS124"/>
  <c r="CQ128"/>
  <c r="CQ130"/>
  <c r="CS133"/>
  <c r="CQ138"/>
  <c r="Z103"/>
  <c r="Z107"/>
  <c r="Z111"/>
  <c r="AA111" s="1"/>
  <c r="AW117"/>
  <c r="AX117" s="1"/>
  <c r="BV117"/>
  <c r="BW117" s="1"/>
  <c r="CM116"/>
  <c r="Z118"/>
  <c r="AA118" s="1"/>
  <c r="CO118"/>
  <c r="CM120"/>
  <c r="Z122"/>
  <c r="AA122" s="1"/>
  <c r="CO122"/>
  <c r="CM124"/>
  <c r="Q125"/>
  <c r="AD125"/>
  <c r="AN125" s="1"/>
  <c r="Z126"/>
  <c r="AA126" s="1"/>
  <c r="CO126"/>
  <c r="AV127"/>
  <c r="AX127" s="1"/>
  <c r="BA127"/>
  <c r="BC127" s="1"/>
  <c r="BU127"/>
  <c r="CA127"/>
  <c r="CC127" s="1"/>
  <c r="CF127"/>
  <c r="CH127" s="1"/>
  <c r="CL127"/>
  <c r="CN127" s="1"/>
  <c r="Q129"/>
  <c r="AD129"/>
  <c r="AN129" s="1"/>
  <c r="Z130"/>
  <c r="AA130" s="1"/>
  <c r="CO130"/>
  <c r="AV131"/>
  <c r="BA131"/>
  <c r="BC131" s="1"/>
  <c r="BU131"/>
  <c r="BW131" s="1"/>
  <c r="CA131"/>
  <c r="CC131" s="1"/>
  <c r="CF131"/>
  <c r="CH131" s="1"/>
  <c r="CL131"/>
  <c r="CN131" s="1"/>
  <c r="Q133"/>
  <c r="AD133"/>
  <c r="AN133" s="1"/>
  <c r="Z134"/>
  <c r="AA134" s="1"/>
  <c r="CO134"/>
  <c r="CL135"/>
  <c r="CN135" s="1"/>
  <c r="Q137"/>
  <c r="CO138"/>
  <c r="AW125"/>
  <c r="AX125" s="1"/>
  <c r="BB125"/>
  <c r="BV125"/>
  <c r="BW125" s="1"/>
  <c r="CB125"/>
  <c r="CG125"/>
  <c r="CM125"/>
  <c r="Z127"/>
  <c r="AA127" s="1"/>
  <c r="AM127"/>
  <c r="AN127" s="1"/>
  <c r="BD127"/>
  <c r="CO127"/>
  <c r="AW129"/>
  <c r="AX129" s="1"/>
  <c r="BB129"/>
  <c r="BV129"/>
  <c r="BW129" s="1"/>
  <c r="CB129"/>
  <c r="CG129"/>
  <c r="CM129"/>
  <c r="Z131"/>
  <c r="AA131" s="1"/>
  <c r="AM131"/>
  <c r="AN131" s="1"/>
  <c r="BD131"/>
  <c r="CO131"/>
  <c r="AW133"/>
  <c r="AX133" s="1"/>
  <c r="BB133"/>
  <c r="BV133"/>
  <c r="BW133" s="1"/>
  <c r="CB133"/>
  <c r="CG133"/>
  <c r="CM133"/>
  <c r="Z135"/>
  <c r="AA135" s="1"/>
  <c r="AM135"/>
  <c r="AN135" s="1"/>
  <c r="BD135"/>
  <c r="AW137"/>
  <c r="AX137" s="1"/>
  <c r="BB137"/>
  <c r="BV137"/>
  <c r="BW137" s="1"/>
  <c r="CB137"/>
  <c r="CG137"/>
  <c r="CM137"/>
  <c r="Z124"/>
  <c r="AA124" s="1"/>
  <c r="CL125"/>
  <c r="CN125" s="1"/>
  <c r="Z128"/>
  <c r="AA128" s="1"/>
  <c r="CL129"/>
  <c r="CN129" s="1"/>
  <c r="Z132"/>
  <c r="AA132" s="1"/>
  <c r="CL133"/>
  <c r="CN133" s="1"/>
  <c r="AR135"/>
  <c r="AX135" s="1"/>
  <c r="BQ135"/>
  <c r="BW135" s="1"/>
  <c r="Z136"/>
  <c r="AA136" s="1"/>
  <c r="U137"/>
  <c r="AH137"/>
  <c r="CL137"/>
  <c r="CN137" s="1"/>
  <c r="Z125"/>
  <c r="Z129"/>
  <c r="Z133"/>
  <c r="AA133" s="1"/>
  <c r="CS55"/>
  <c r="CS60"/>
  <c r="CS65"/>
  <c r="AN54"/>
  <c r="CS56"/>
  <c r="CS59"/>
  <c r="CQ61"/>
  <c r="CQ64"/>
  <c r="CS64"/>
  <c r="CQ57"/>
  <c r="CS62"/>
  <c r="CS63"/>
  <c r="CQ65"/>
  <c r="CQ69"/>
  <c r="AX69"/>
  <c r="BW69"/>
  <c r="CS58"/>
  <c r="CS66"/>
  <c r="CS67"/>
  <c r="CQ80"/>
  <c r="CS81"/>
  <c r="CQ90"/>
  <c r="AM53"/>
  <c r="AN53" s="1"/>
  <c r="BD53"/>
  <c r="CO53"/>
  <c r="AW53"/>
  <c r="AX53" s="1"/>
  <c r="BB53"/>
  <c r="BV53"/>
  <c r="BW53" s="1"/>
  <c r="CB53"/>
  <c r="CG53"/>
  <c r="CM53"/>
  <c r="Z55"/>
  <c r="AA55" s="1"/>
  <c r="AM55"/>
  <c r="AN55" s="1"/>
  <c r="BD55"/>
  <c r="CL56"/>
  <c r="CN56" s="1"/>
  <c r="Z58"/>
  <c r="AA58" s="1"/>
  <c r="AM58"/>
  <c r="AN58" s="1"/>
  <c r="BD58"/>
  <c r="CL59"/>
  <c r="CN59" s="1"/>
  <c r="AW60"/>
  <c r="AX60" s="1"/>
  <c r="BB60"/>
  <c r="BV60"/>
  <c r="BW60" s="1"/>
  <c r="CB60"/>
  <c r="CG60"/>
  <c r="CM60"/>
  <c r="Z62"/>
  <c r="AA62" s="1"/>
  <c r="AM62"/>
  <c r="AN62" s="1"/>
  <c r="BD62"/>
  <c r="CL63"/>
  <c r="CN63" s="1"/>
  <c r="AW64"/>
  <c r="AX64" s="1"/>
  <c r="BB64"/>
  <c r="BV64"/>
  <c r="BW64" s="1"/>
  <c r="CB64"/>
  <c r="CG64"/>
  <c r="CM64"/>
  <c r="Z66"/>
  <c r="AA66" s="1"/>
  <c r="AM66"/>
  <c r="AN66" s="1"/>
  <c r="BD66"/>
  <c r="CL67"/>
  <c r="CN67" s="1"/>
  <c r="CP67" s="1"/>
  <c r="AW68"/>
  <c r="AX68" s="1"/>
  <c r="BB68"/>
  <c r="BV68"/>
  <c r="BW68" s="1"/>
  <c r="CB68"/>
  <c r="CG68"/>
  <c r="CM68"/>
  <c r="CO69"/>
  <c r="BD71"/>
  <c r="CO71"/>
  <c r="BB73"/>
  <c r="CB73"/>
  <c r="CM73"/>
  <c r="CQ74"/>
  <c r="CS85"/>
  <c r="CQ88"/>
  <c r="Z53"/>
  <c r="AA53" s="1"/>
  <c r="CO54"/>
  <c r="AR55"/>
  <c r="BQ55"/>
  <c r="BW55" s="1"/>
  <c r="CP55" s="1"/>
  <c r="Z56"/>
  <c r="AA56" s="1"/>
  <c r="AM56"/>
  <c r="AN56" s="1"/>
  <c r="BD56"/>
  <c r="AW57"/>
  <c r="AX57" s="1"/>
  <c r="BB57"/>
  <c r="BV57"/>
  <c r="BW57" s="1"/>
  <c r="CB57"/>
  <c r="CG57"/>
  <c r="CM57"/>
  <c r="AR58"/>
  <c r="AX58" s="1"/>
  <c r="BQ58"/>
  <c r="BW58" s="1"/>
  <c r="CP58" s="1"/>
  <c r="Z59"/>
  <c r="AA59" s="1"/>
  <c r="AM59"/>
  <c r="AN59" s="1"/>
  <c r="BD59"/>
  <c r="U60"/>
  <c r="AH60"/>
  <c r="AN60" s="1"/>
  <c r="CL60"/>
  <c r="CN60" s="1"/>
  <c r="AW61"/>
  <c r="AX61" s="1"/>
  <c r="BB61"/>
  <c r="BV61"/>
  <c r="BW61" s="1"/>
  <c r="CB61"/>
  <c r="CG61"/>
  <c r="CM61"/>
  <c r="AR62"/>
  <c r="BQ62"/>
  <c r="BW62" s="1"/>
  <c r="CP62" s="1"/>
  <c r="Z63"/>
  <c r="AA63" s="1"/>
  <c r="AM63"/>
  <c r="AN63" s="1"/>
  <c r="BD63"/>
  <c r="U64"/>
  <c r="AH64"/>
  <c r="AN64" s="1"/>
  <c r="CL64"/>
  <c r="CN64" s="1"/>
  <c r="AW65"/>
  <c r="AX65" s="1"/>
  <c r="BB65"/>
  <c r="BV65"/>
  <c r="BW65" s="1"/>
  <c r="CB65"/>
  <c r="CG65"/>
  <c r="CM65"/>
  <c r="AR66"/>
  <c r="AX66" s="1"/>
  <c r="BQ66"/>
  <c r="BW66" s="1"/>
  <c r="Z67"/>
  <c r="AA67" s="1"/>
  <c r="AM67"/>
  <c r="AN67" s="1"/>
  <c r="BD67"/>
  <c r="U68"/>
  <c r="AH68"/>
  <c r="AN68" s="1"/>
  <c r="CL68"/>
  <c r="CN68" s="1"/>
  <c r="CM69"/>
  <c r="BB71"/>
  <c r="CB71"/>
  <c r="CM71"/>
  <c r="Z73"/>
  <c r="AA73" s="1"/>
  <c r="AM73"/>
  <c r="AN73" s="1"/>
  <c r="CQ76"/>
  <c r="CS76"/>
  <c r="CQ84"/>
  <c r="AR56"/>
  <c r="AX56" s="1"/>
  <c r="BQ56"/>
  <c r="BW56" s="1"/>
  <c r="U57"/>
  <c r="AH57"/>
  <c r="AN57" s="1"/>
  <c r="CL57"/>
  <c r="CN57" s="1"/>
  <c r="AR59"/>
  <c r="AX59" s="1"/>
  <c r="BQ59"/>
  <c r="BW59" s="1"/>
  <c r="Z60"/>
  <c r="U61"/>
  <c r="AH61"/>
  <c r="AN61" s="1"/>
  <c r="CL61"/>
  <c r="CN61" s="1"/>
  <c r="AR63"/>
  <c r="AX63" s="1"/>
  <c r="BQ63"/>
  <c r="BW63" s="1"/>
  <c r="Z64"/>
  <c r="U65"/>
  <c r="AH65"/>
  <c r="AN65" s="1"/>
  <c r="CL65"/>
  <c r="CN65" s="1"/>
  <c r="AR67"/>
  <c r="AX67" s="1"/>
  <c r="Z68"/>
  <c r="Z71"/>
  <c r="AA71" s="1"/>
  <c r="AM71"/>
  <c r="AN71" s="1"/>
  <c r="AW73"/>
  <c r="AX73" s="1"/>
  <c r="BV73"/>
  <c r="BW73" s="1"/>
  <c r="CG73"/>
  <c r="CS74"/>
  <c r="CP74"/>
  <c r="CS77"/>
  <c r="CS82"/>
  <c r="CS86"/>
  <c r="CP86"/>
  <c r="CS88"/>
  <c r="CS89"/>
  <c r="Z57"/>
  <c r="Z61"/>
  <c r="Z65"/>
  <c r="Z69"/>
  <c r="AA69" s="1"/>
  <c r="BV71"/>
  <c r="BW71" s="1"/>
  <c r="BD73"/>
  <c r="CO73"/>
  <c r="Z75"/>
  <c r="AA75" s="1"/>
  <c r="AM75"/>
  <c r="AN75" s="1"/>
  <c r="BD75"/>
  <c r="CO75"/>
  <c r="AW77"/>
  <c r="AX77" s="1"/>
  <c r="BB77"/>
  <c r="BV77"/>
  <c r="BW77" s="1"/>
  <c r="CB77"/>
  <c r="CG77"/>
  <c r="CM77"/>
  <c r="Z79"/>
  <c r="AA79" s="1"/>
  <c r="AM79"/>
  <c r="AN79" s="1"/>
  <c r="BD79"/>
  <c r="CO79"/>
  <c r="AW81"/>
  <c r="AX81" s="1"/>
  <c r="BB81"/>
  <c r="BV81"/>
  <c r="BW81" s="1"/>
  <c r="CB81"/>
  <c r="CG81"/>
  <c r="CM81"/>
  <c r="Z83"/>
  <c r="AA83" s="1"/>
  <c r="AM83"/>
  <c r="AN83" s="1"/>
  <c r="BD83"/>
  <c r="CO83"/>
  <c r="AW85"/>
  <c r="AX85" s="1"/>
  <c r="BB85"/>
  <c r="BV85"/>
  <c r="BW85" s="1"/>
  <c r="CB85"/>
  <c r="CG85"/>
  <c r="CM85"/>
  <c r="Z87"/>
  <c r="AA87" s="1"/>
  <c r="AM87"/>
  <c r="AN87" s="1"/>
  <c r="BD87"/>
  <c r="CO87"/>
  <c r="AW89"/>
  <c r="AX89" s="1"/>
  <c r="BB89"/>
  <c r="BV89"/>
  <c r="BW89" s="1"/>
  <c r="CB89"/>
  <c r="CG89"/>
  <c r="CM89"/>
  <c r="Z91"/>
  <c r="AA91" s="1"/>
  <c r="AM91"/>
  <c r="AN91" s="1"/>
  <c r="BD91"/>
  <c r="CO91"/>
  <c r="CM70"/>
  <c r="Z72"/>
  <c r="AA72" s="1"/>
  <c r="CO72"/>
  <c r="CM74"/>
  <c r="Z76"/>
  <c r="AA76" s="1"/>
  <c r="CL77"/>
  <c r="CN77" s="1"/>
  <c r="Z80"/>
  <c r="AA80" s="1"/>
  <c r="CO80"/>
  <c r="CL81"/>
  <c r="CN81" s="1"/>
  <c r="CP81" s="1"/>
  <c r="CM82"/>
  <c r="Z84"/>
  <c r="AA84" s="1"/>
  <c r="CO84"/>
  <c r="U85"/>
  <c r="AA85" s="1"/>
  <c r="CL85"/>
  <c r="CN85" s="1"/>
  <c r="AR87"/>
  <c r="AX87" s="1"/>
  <c r="BQ87"/>
  <c r="Z88"/>
  <c r="AA88" s="1"/>
  <c r="BE88" s="1"/>
  <c r="U89"/>
  <c r="AA89" s="1"/>
  <c r="AH89"/>
  <c r="AN89" s="1"/>
  <c r="CL89"/>
  <c r="CN89" s="1"/>
  <c r="CM90"/>
  <c r="AW75"/>
  <c r="AX75" s="1"/>
  <c r="BB75"/>
  <c r="BV75"/>
  <c r="BW75" s="1"/>
  <c r="CB75"/>
  <c r="CG75"/>
  <c r="CM75"/>
  <c r="Z77"/>
  <c r="AA77" s="1"/>
  <c r="AM77"/>
  <c r="AN77" s="1"/>
  <c r="BD77"/>
  <c r="AW79"/>
  <c r="AX79" s="1"/>
  <c r="BB79"/>
  <c r="BV79"/>
  <c r="BW79" s="1"/>
  <c r="CB79"/>
  <c r="CG79"/>
  <c r="CM79"/>
  <c r="Z81"/>
  <c r="AA81" s="1"/>
  <c r="AM81"/>
  <c r="AN81" s="1"/>
  <c r="BD81"/>
  <c r="AW83"/>
  <c r="AX83" s="1"/>
  <c r="BB83"/>
  <c r="BV83"/>
  <c r="BW83" s="1"/>
  <c r="CB83"/>
  <c r="CG83"/>
  <c r="CM83"/>
  <c r="AM85"/>
  <c r="AN85" s="1"/>
  <c r="BD85"/>
  <c r="BD89"/>
  <c r="AW91"/>
  <c r="AX91" s="1"/>
  <c r="BB91"/>
  <c r="BV91"/>
  <c r="BW91" s="1"/>
  <c r="CB91"/>
  <c r="CG91"/>
  <c r="CM91"/>
  <c r="Z70"/>
  <c r="AA70" s="1"/>
  <c r="Z74"/>
  <c r="AA74" s="1"/>
  <c r="Z78"/>
  <c r="AA78" s="1"/>
  <c r="Z82"/>
  <c r="AA82" s="1"/>
  <c r="Z86"/>
  <c r="AA86" s="1"/>
  <c r="AX126" l="1"/>
  <c r="CP343"/>
  <c r="CP363"/>
  <c r="AX293"/>
  <c r="AX289"/>
  <c r="AX255"/>
  <c r="AX55"/>
  <c r="AX330"/>
  <c r="AX307"/>
  <c r="AX265"/>
  <c r="AX261"/>
  <c r="AX196"/>
  <c r="AX169"/>
  <c r="AX149"/>
  <c r="AX146"/>
  <c r="AX120"/>
  <c r="AN285"/>
  <c r="AN226"/>
  <c r="AN126"/>
  <c r="AN353"/>
  <c r="AN254"/>
  <c r="AN246"/>
  <c r="AN222"/>
  <c r="AN178"/>
  <c r="BE158"/>
  <c r="AN154"/>
  <c r="AN149"/>
  <c r="AN99"/>
  <c r="AN305"/>
  <c r="AN258"/>
  <c r="AN250"/>
  <c r="AN239"/>
  <c r="AN202"/>
  <c r="BE202" s="1"/>
  <c r="AN193"/>
  <c r="AN106"/>
  <c r="AA256"/>
  <c r="AA99"/>
  <c r="BE255"/>
  <c r="AA147"/>
  <c r="BE309"/>
  <c r="BE76"/>
  <c r="AN72"/>
  <c r="BE72" s="1"/>
  <c r="AX333"/>
  <c r="BE333" s="1"/>
  <c r="AN104"/>
  <c r="BE104" s="1"/>
  <c r="CP331"/>
  <c r="CU301"/>
  <c r="CP128"/>
  <c r="BE153"/>
  <c r="BE82"/>
  <c r="BW337"/>
  <c r="AA206"/>
  <c r="AA200"/>
  <c r="BE200" s="1"/>
  <c r="AA192"/>
  <c r="BE192" s="1"/>
  <c r="AA170"/>
  <c r="BE170" s="1"/>
  <c r="CP317"/>
  <c r="CP319"/>
  <c r="CU107"/>
  <c r="BW358"/>
  <c r="AN321"/>
  <c r="AN320"/>
  <c r="AX318"/>
  <c r="BW272"/>
  <c r="AN274"/>
  <c r="CP250"/>
  <c r="CP242"/>
  <c r="CP355"/>
  <c r="BE198"/>
  <c r="BE348"/>
  <c r="AA286"/>
  <c r="BE286" s="1"/>
  <c r="BE284"/>
  <c r="AA171"/>
  <c r="BE171" s="1"/>
  <c r="CU298"/>
  <c r="BE336"/>
  <c r="CP110"/>
  <c r="CU275"/>
  <c r="CU264"/>
  <c r="CP254"/>
  <c r="CP246"/>
  <c r="CP239"/>
  <c r="CP361"/>
  <c r="CP124"/>
  <c r="AA107"/>
  <c r="AA152"/>
  <c r="CP274"/>
  <c r="CP266"/>
  <c r="CU112"/>
  <c r="CT112" s="1"/>
  <c r="CP203"/>
  <c r="CP197"/>
  <c r="CU348"/>
  <c r="CT348" s="1"/>
  <c r="CP170"/>
  <c r="CP158"/>
  <c r="BE122"/>
  <c r="CP115"/>
  <c r="CP179"/>
  <c r="AA193"/>
  <c r="AA246"/>
  <c r="BE246" s="1"/>
  <c r="AN342"/>
  <c r="CP329"/>
  <c r="CP298"/>
  <c r="CP63"/>
  <c r="AA103"/>
  <c r="BE103" s="1"/>
  <c r="CU317"/>
  <c r="AX351"/>
  <c r="BE351" s="1"/>
  <c r="CP335"/>
  <c r="CP78"/>
  <c r="CP76"/>
  <c r="CP70"/>
  <c r="CU82"/>
  <c r="AA60"/>
  <c r="CU137"/>
  <c r="CU132"/>
  <c r="CT132" s="1"/>
  <c r="CP264"/>
  <c r="CU251"/>
  <c r="CU361"/>
  <c r="CS331"/>
  <c r="BE184"/>
  <c r="CP315"/>
  <c r="CP196"/>
  <c r="AN130"/>
  <c r="CP294"/>
  <c r="CP192"/>
  <c r="AN136"/>
  <c r="CP284"/>
  <c r="AN172"/>
  <c r="BE172" s="1"/>
  <c r="AN176"/>
  <c r="BE176" s="1"/>
  <c r="AN168"/>
  <c r="BE168" s="1"/>
  <c r="CP182"/>
  <c r="AX54"/>
  <c r="AX227"/>
  <c r="AX204"/>
  <c r="BE204" s="1"/>
  <c r="AX136"/>
  <c r="CP82"/>
  <c r="CP147"/>
  <c r="AA90"/>
  <c r="BE90" s="1"/>
  <c r="AN227"/>
  <c r="AA259"/>
  <c r="AN112"/>
  <c r="BE112" s="1"/>
  <c r="CP200"/>
  <c r="CP153"/>
  <c r="AA197"/>
  <c r="BE120"/>
  <c r="CR120" s="1"/>
  <c r="CU162"/>
  <c r="CP120"/>
  <c r="CP88"/>
  <c r="CP90"/>
  <c r="BE231"/>
  <c r="CU226"/>
  <c r="BE178"/>
  <c r="CU294"/>
  <c r="BE361"/>
  <c r="CU355"/>
  <c r="BE86"/>
  <c r="BE70"/>
  <c r="BE84"/>
  <c r="BE80"/>
  <c r="AA65"/>
  <c r="BE65" s="1"/>
  <c r="AA125"/>
  <c r="BE125" s="1"/>
  <c r="BE132"/>
  <c r="BE124"/>
  <c r="BE134"/>
  <c r="AX131"/>
  <c r="BE131" s="1"/>
  <c r="BW127"/>
  <c r="BE126"/>
  <c r="BE118"/>
  <c r="CU133"/>
  <c r="BE114"/>
  <c r="BE106"/>
  <c r="CS110"/>
  <c r="CU110" s="1"/>
  <c r="CT110" s="1"/>
  <c r="CU108"/>
  <c r="CT108" s="1"/>
  <c r="CP183"/>
  <c r="AA164"/>
  <c r="BE164" s="1"/>
  <c r="CU178"/>
  <c r="CT178" s="1"/>
  <c r="CP155"/>
  <c r="BE151"/>
  <c r="BE156"/>
  <c r="AN148"/>
  <c r="AN230"/>
  <c r="AA221"/>
  <c r="BE221" s="1"/>
  <c r="BE219"/>
  <c r="BE208"/>
  <c r="AN205"/>
  <c r="CU230"/>
  <c r="BW265"/>
  <c r="AA308"/>
  <c r="AA307"/>
  <c r="BE307" s="1"/>
  <c r="AN316"/>
  <c r="AN312"/>
  <c r="BE305"/>
  <c r="AA285"/>
  <c r="CP313"/>
  <c r="AA298"/>
  <c r="AN295"/>
  <c r="AA296"/>
  <c r="CP364"/>
  <c r="BW362"/>
  <c r="CP362" s="1"/>
  <c r="BE352"/>
  <c r="AA335"/>
  <c r="BW340"/>
  <c r="BW333"/>
  <c r="AN355"/>
  <c r="BE355" s="1"/>
  <c r="CP334"/>
  <c r="AN347"/>
  <c r="AX212"/>
  <c r="BE196"/>
  <c r="BE74"/>
  <c r="BW87"/>
  <c r="CS90"/>
  <c r="CU90" s="1"/>
  <c r="CS78"/>
  <c r="CU78" s="1"/>
  <c r="CP66"/>
  <c r="CP99"/>
  <c r="AN107"/>
  <c r="BE182"/>
  <c r="BE174"/>
  <c r="BE180"/>
  <c r="AA162"/>
  <c r="BE162" s="1"/>
  <c r="BE160"/>
  <c r="BE149"/>
  <c r="AX203"/>
  <c r="BE203" s="1"/>
  <c r="AX269"/>
  <c r="BE269" s="1"/>
  <c r="AX262"/>
  <c r="BE262" s="1"/>
  <c r="BW249"/>
  <c r="AA239"/>
  <c r="BW258"/>
  <c r="CP258" s="1"/>
  <c r="CP245"/>
  <c r="CP255"/>
  <c r="CP301"/>
  <c r="CT301" s="1"/>
  <c r="AA290"/>
  <c r="BE290" s="1"/>
  <c r="BW351"/>
  <c r="BE331"/>
  <c r="CS359"/>
  <c r="CU359" s="1"/>
  <c r="CT359" s="1"/>
  <c r="AN78"/>
  <c r="BE78" s="1"/>
  <c r="CU332"/>
  <c r="CT332" s="1"/>
  <c r="AX62"/>
  <c r="AN137"/>
  <c r="BE128"/>
  <c r="BE130"/>
  <c r="AA102"/>
  <c r="CU136"/>
  <c r="CU115"/>
  <c r="CT115" s="1"/>
  <c r="AX173"/>
  <c r="CP162"/>
  <c r="CP159"/>
  <c r="BW157"/>
  <c r="BE147"/>
  <c r="AN152"/>
  <c r="BW146"/>
  <c r="AA229"/>
  <c r="BE229" s="1"/>
  <c r="BE217"/>
  <c r="BE223"/>
  <c r="BE211"/>
  <c r="AN209"/>
  <c r="BW195"/>
  <c r="CP195" s="1"/>
  <c r="CU229"/>
  <c r="BW269"/>
  <c r="BW262"/>
  <c r="CP262" s="1"/>
  <c r="CP272"/>
  <c r="CP270"/>
  <c r="CP263"/>
  <c r="AA251"/>
  <c r="AX244"/>
  <c r="BE244" s="1"/>
  <c r="AN242"/>
  <c r="AA316"/>
  <c r="AN308"/>
  <c r="AX306"/>
  <c r="BE306" s="1"/>
  <c r="AA301"/>
  <c r="BE301" s="1"/>
  <c r="AA291"/>
  <c r="BE291" s="1"/>
  <c r="BW287"/>
  <c r="CP287" s="1"/>
  <c r="AA288"/>
  <c r="BE288" s="1"/>
  <c r="CP360"/>
  <c r="AN360"/>
  <c r="BE346"/>
  <c r="BE343"/>
  <c r="AN329"/>
  <c r="BE329" s="1"/>
  <c r="AN319"/>
  <c r="AN296"/>
  <c r="AX311"/>
  <c r="CP77"/>
  <c r="CP68"/>
  <c r="CP60"/>
  <c r="CP135"/>
  <c r="CP175"/>
  <c r="CP226"/>
  <c r="AA347"/>
  <c r="CP89"/>
  <c r="CP152"/>
  <c r="CP271"/>
  <c r="CP320"/>
  <c r="AX298"/>
  <c r="AN365"/>
  <c r="BE365" s="1"/>
  <c r="AN350"/>
  <c r="BE350" s="1"/>
  <c r="AX303"/>
  <c r="BE303" s="1"/>
  <c r="CR303" s="1"/>
  <c r="BW208"/>
  <c r="CP208" s="1"/>
  <c r="AX206"/>
  <c r="BE206" s="1"/>
  <c r="AN225"/>
  <c r="AA57"/>
  <c r="BE57" s="1"/>
  <c r="CP65"/>
  <c r="CP57"/>
  <c r="CU68"/>
  <c r="CU129"/>
  <c r="CU218"/>
  <c r="CP205"/>
  <c r="AA257"/>
  <c r="CU242"/>
  <c r="CT242" s="1"/>
  <c r="CU313"/>
  <c r="CP295"/>
  <c r="CU315"/>
  <c r="CU307"/>
  <c r="BE339"/>
  <c r="BE332"/>
  <c r="BW106"/>
  <c r="CP106" s="1"/>
  <c r="AX102"/>
  <c r="BE54"/>
  <c r="AN110"/>
  <c r="BE110" s="1"/>
  <c r="CP85"/>
  <c r="CP137"/>
  <c r="CP129"/>
  <c r="AA137"/>
  <c r="CP111"/>
  <c r="CP103"/>
  <c r="AA205"/>
  <c r="CP251"/>
  <c r="AA312"/>
  <c r="BE312" s="1"/>
  <c r="CU316"/>
  <c r="CP291"/>
  <c r="CU320"/>
  <c r="AX340"/>
  <c r="BE340" s="1"/>
  <c r="CU342"/>
  <c r="CP341"/>
  <c r="AX315"/>
  <c r="BW292"/>
  <c r="CP292" s="1"/>
  <c r="BW352"/>
  <c r="CP352" s="1"/>
  <c r="BW336"/>
  <c r="CP336" s="1"/>
  <c r="AX334"/>
  <c r="BE334" s="1"/>
  <c r="AA155"/>
  <c r="BE155" s="1"/>
  <c r="CP201"/>
  <c r="BE353"/>
  <c r="BE215"/>
  <c r="BE99"/>
  <c r="CU263"/>
  <c r="CT263" s="1"/>
  <c r="CU254"/>
  <c r="CT254" s="1"/>
  <c r="AN335"/>
  <c r="AX304"/>
  <c r="BE304" s="1"/>
  <c r="BE213"/>
  <c r="CU88"/>
  <c r="CR88" s="1"/>
  <c r="CU74"/>
  <c r="CT74" s="1"/>
  <c r="CP64"/>
  <c r="BE69"/>
  <c r="AA129"/>
  <c r="BE129" s="1"/>
  <c r="CP133"/>
  <c r="CP125"/>
  <c r="BE133"/>
  <c r="CU111"/>
  <c r="CT111" s="1"/>
  <c r="CP171"/>
  <c r="AA183"/>
  <c r="BE183" s="1"/>
  <c r="AA148"/>
  <c r="AA226"/>
  <c r="BE226" s="1"/>
  <c r="CP218"/>
  <c r="AA230"/>
  <c r="AA201"/>
  <c r="BE201" s="1"/>
  <c r="CU221"/>
  <c r="CP193"/>
  <c r="CU225"/>
  <c r="CT225" s="1"/>
  <c r="AA275"/>
  <c r="BE275" s="1"/>
  <c r="CP275"/>
  <c r="CP267"/>
  <c r="AA250"/>
  <c r="AA242"/>
  <c r="BW259"/>
  <c r="CP259" s="1"/>
  <c r="AX259"/>
  <c r="AA299"/>
  <c r="BE299" s="1"/>
  <c r="CP285"/>
  <c r="CU284"/>
  <c r="AA356"/>
  <c r="BE356" s="1"/>
  <c r="AA364"/>
  <c r="BE364" s="1"/>
  <c r="CU360"/>
  <c r="AX337"/>
  <c r="BE337" s="1"/>
  <c r="CU343"/>
  <c r="CU334"/>
  <c r="CS341"/>
  <c r="CU341" s="1"/>
  <c r="CU331"/>
  <c r="CT331" s="1"/>
  <c r="BW339"/>
  <c r="CP339" s="1"/>
  <c r="AN357"/>
  <c r="AN311"/>
  <c r="AX225"/>
  <c r="BE225" s="1"/>
  <c r="AX100"/>
  <c r="BE100" s="1"/>
  <c r="AN108"/>
  <c r="BE108" s="1"/>
  <c r="CU70"/>
  <c r="CT70" s="1"/>
  <c r="BW104"/>
  <c r="CP104" s="1"/>
  <c r="AA68"/>
  <c r="BE68" s="1"/>
  <c r="CP61"/>
  <c r="CP59"/>
  <c r="CU64"/>
  <c r="CT64" s="1"/>
  <c r="CU61"/>
  <c r="CU60"/>
  <c r="CU124"/>
  <c r="CP107"/>
  <c r="AA115"/>
  <c r="BE115" s="1"/>
  <c r="BE166"/>
  <c r="CR166" s="1"/>
  <c r="CP148"/>
  <c r="CU153"/>
  <c r="CT153" s="1"/>
  <c r="CP222"/>
  <c r="BE194"/>
  <c r="CP241"/>
  <c r="BE316"/>
  <c r="BE285"/>
  <c r="CU312"/>
  <c r="CT312" s="1"/>
  <c r="CP297"/>
  <c r="BE292"/>
  <c r="CU290"/>
  <c r="CT290" s="1"/>
  <c r="AA360"/>
  <c r="CP356"/>
  <c r="CP342"/>
  <c r="AA342"/>
  <c r="BE342" s="1"/>
  <c r="CU335"/>
  <c r="CT335" s="1"/>
  <c r="CU329"/>
  <c r="AA321"/>
  <c r="AX294"/>
  <c r="AX319"/>
  <c r="BW288"/>
  <c r="CP288" s="1"/>
  <c r="AN315"/>
  <c r="BW309"/>
  <c r="CP309" s="1"/>
  <c r="AX296"/>
  <c r="BW353"/>
  <c r="CP353" s="1"/>
  <c r="AN341"/>
  <c r="BE341" s="1"/>
  <c r="BW221"/>
  <c r="CP221" s="1"/>
  <c r="CP181"/>
  <c r="BE218"/>
  <c r="AA320"/>
  <c r="BE320" s="1"/>
  <c r="CR320" s="1"/>
  <c r="BW338"/>
  <c r="CP338" s="1"/>
  <c r="AN338"/>
  <c r="BE338" s="1"/>
  <c r="AX357"/>
  <c r="AA294"/>
  <c r="CU213"/>
  <c r="AA154"/>
  <c r="BE154" s="1"/>
  <c r="AA138"/>
  <c r="BE138" s="1"/>
  <c r="BE111"/>
  <c r="CU104"/>
  <c r="CT104" s="1"/>
  <c r="AA179"/>
  <c r="BE179" s="1"/>
  <c r="AA159"/>
  <c r="BE159" s="1"/>
  <c r="CP199"/>
  <c r="AA295"/>
  <c r="BE359"/>
  <c r="CU364"/>
  <c r="CS358"/>
  <c r="CP358"/>
  <c r="CS351"/>
  <c r="CP351"/>
  <c r="CP365"/>
  <c r="CS365"/>
  <c r="CU365" s="1"/>
  <c r="CS346"/>
  <c r="CU346" s="1"/>
  <c r="CP346"/>
  <c r="CP345"/>
  <c r="CS345"/>
  <c r="BE349"/>
  <c r="CQ349"/>
  <c r="CQ340"/>
  <c r="CQ333"/>
  <c r="CQ330"/>
  <c r="BE330"/>
  <c r="CU352"/>
  <c r="CU356"/>
  <c r="CU336"/>
  <c r="CQ362"/>
  <c r="CU362" s="1"/>
  <c r="BE362"/>
  <c r="CQ354"/>
  <c r="BE354"/>
  <c r="CP357"/>
  <c r="CS357"/>
  <c r="CU357" s="1"/>
  <c r="CP349"/>
  <c r="CS349"/>
  <c r="CS340"/>
  <c r="CP340"/>
  <c r="CS333"/>
  <c r="CP333"/>
  <c r="CS330"/>
  <c r="CP330"/>
  <c r="CR361"/>
  <c r="CS354"/>
  <c r="CP354"/>
  <c r="CS353"/>
  <c r="CU353" s="1"/>
  <c r="CQ347"/>
  <c r="CQ344"/>
  <c r="BE344"/>
  <c r="CQ337"/>
  <c r="CU363"/>
  <c r="CU339"/>
  <c r="CU338"/>
  <c r="CQ358"/>
  <c r="BE358"/>
  <c r="CQ351"/>
  <c r="CP350"/>
  <c r="CS350"/>
  <c r="CU350" s="1"/>
  <c r="BE345"/>
  <c r="CQ345"/>
  <c r="CP347"/>
  <c r="CS347"/>
  <c r="CS337"/>
  <c r="CP337"/>
  <c r="CS344"/>
  <c r="CP344"/>
  <c r="CP318"/>
  <c r="CP293"/>
  <c r="CS314"/>
  <c r="CP314"/>
  <c r="CS306"/>
  <c r="CP306"/>
  <c r="CQ293"/>
  <c r="CU293" s="1"/>
  <c r="BE293"/>
  <c r="CQ287"/>
  <c r="BE287"/>
  <c r="CU319"/>
  <c r="CU291"/>
  <c r="CU295"/>
  <c r="CU285"/>
  <c r="CQ318"/>
  <c r="CU318" s="1"/>
  <c r="BE318"/>
  <c r="CQ310"/>
  <c r="BE310"/>
  <c r="CS299"/>
  <c r="CU299" s="1"/>
  <c r="CP299"/>
  <c r="CQ297"/>
  <c r="CU297" s="1"/>
  <c r="BE297"/>
  <c r="CS287"/>
  <c r="BE302"/>
  <c r="CQ302"/>
  <c r="CU311"/>
  <c r="CS310"/>
  <c r="CP310"/>
  <c r="CS309"/>
  <c r="CU309" s="1"/>
  <c r="CT303"/>
  <c r="CQ289"/>
  <c r="BE289"/>
  <c r="CP302"/>
  <c r="CS302"/>
  <c r="BE300"/>
  <c r="CQ300"/>
  <c r="CS288"/>
  <c r="CU288" s="1"/>
  <c r="CR317"/>
  <c r="CT298"/>
  <c r="CQ314"/>
  <c r="BE314"/>
  <c r="CQ306"/>
  <c r="CP321"/>
  <c r="CS321"/>
  <c r="CU321" s="1"/>
  <c r="CP305"/>
  <c r="CS305"/>
  <c r="CU305" s="1"/>
  <c r="CS304"/>
  <c r="CP304"/>
  <c r="CT316"/>
  <c r="CS289"/>
  <c r="CP289"/>
  <c r="CQ304"/>
  <c r="CP300"/>
  <c r="CS300"/>
  <c r="CP286"/>
  <c r="CS286"/>
  <c r="CU286" s="1"/>
  <c r="CU308"/>
  <c r="CU292"/>
  <c r="CU296"/>
  <c r="BE267"/>
  <c r="CP273"/>
  <c r="CP265"/>
  <c r="CP249"/>
  <c r="BE251"/>
  <c r="CP269"/>
  <c r="CP253"/>
  <c r="CQ269"/>
  <c r="CU269" s="1"/>
  <c r="CQ262"/>
  <c r="CU262" s="1"/>
  <c r="CS259"/>
  <c r="CP247"/>
  <c r="CS247"/>
  <c r="BE243"/>
  <c r="CQ243"/>
  <c r="CQ253"/>
  <c r="CU253" s="1"/>
  <c r="BE253"/>
  <c r="BE245"/>
  <c r="CQ245"/>
  <c r="CU245" s="1"/>
  <c r="CQ257"/>
  <c r="AA271"/>
  <c r="BE271" s="1"/>
  <c r="AA270"/>
  <c r="BE270" s="1"/>
  <c r="AA263"/>
  <c r="BE263" s="1"/>
  <c r="AA254"/>
  <c r="BE254" s="1"/>
  <c r="CU271"/>
  <c r="CU270"/>
  <c r="CU267"/>
  <c r="CU266"/>
  <c r="CU246"/>
  <c r="CU250"/>
  <c r="BE272"/>
  <c r="CQ272"/>
  <c r="CU272" s="1"/>
  <c r="BE240"/>
  <c r="CQ240"/>
  <c r="CQ259"/>
  <c r="BE252"/>
  <c r="CQ252"/>
  <c r="CU252" s="1"/>
  <c r="CQ244"/>
  <c r="CU244" s="1"/>
  <c r="CQ273"/>
  <c r="CU273" s="1"/>
  <c r="BE273"/>
  <c r="CQ265"/>
  <c r="CU265" s="1"/>
  <c r="BE265"/>
  <c r="CS258"/>
  <c r="CQ260"/>
  <c r="BE260"/>
  <c r="CQ256"/>
  <c r="BE256"/>
  <c r="CP240"/>
  <c r="CS240"/>
  <c r="CS257"/>
  <c r="CP257"/>
  <c r="CQ249"/>
  <c r="CU249" s="1"/>
  <c r="BE249"/>
  <c r="CQ241"/>
  <c r="CU241" s="1"/>
  <c r="BE241"/>
  <c r="CP256"/>
  <c r="CS256"/>
  <c r="AA264"/>
  <c r="BE264" s="1"/>
  <c r="AA274"/>
  <c r="BE274" s="1"/>
  <c r="AA266"/>
  <c r="BE266" s="1"/>
  <c r="AN257"/>
  <c r="BE257" s="1"/>
  <c r="CU274"/>
  <c r="CU239"/>
  <c r="BE276"/>
  <c r="CQ276"/>
  <c r="CU276" s="1"/>
  <c r="BE268"/>
  <c r="CQ268"/>
  <c r="CU268" s="1"/>
  <c r="BE261"/>
  <c r="CQ261"/>
  <c r="CU261" s="1"/>
  <c r="BE258"/>
  <c r="CQ258"/>
  <c r="BE247"/>
  <c r="CQ247"/>
  <c r="CP243"/>
  <c r="CS243"/>
  <c r="CP260"/>
  <c r="CS260"/>
  <c r="BE248"/>
  <c r="CQ248"/>
  <c r="CU248" s="1"/>
  <c r="CU255"/>
  <c r="CP207"/>
  <c r="CP228"/>
  <c r="BE197"/>
  <c r="CQ220"/>
  <c r="BE220"/>
  <c r="CP215"/>
  <c r="CS215"/>
  <c r="CU215" s="1"/>
  <c r="CS220"/>
  <c r="CP220"/>
  <c r="CP223"/>
  <c r="CS223"/>
  <c r="CU223" s="1"/>
  <c r="CS211"/>
  <c r="CU211" s="1"/>
  <c r="CP211"/>
  <c r="CS209"/>
  <c r="CU209" s="1"/>
  <c r="CP209"/>
  <c r="BE210"/>
  <c r="CQ210"/>
  <c r="CQ199"/>
  <c r="CU199" s="1"/>
  <c r="BE199"/>
  <c r="AA222"/>
  <c r="BE222" s="1"/>
  <c r="CU200"/>
  <c r="CU192"/>
  <c r="CU208"/>
  <c r="CU201"/>
  <c r="CQ224"/>
  <c r="BE224"/>
  <c r="CQ216"/>
  <c r="BE216"/>
  <c r="CR229"/>
  <c r="CT229"/>
  <c r="CP210"/>
  <c r="CS210"/>
  <c r="CQ203"/>
  <c r="CU203" s="1"/>
  <c r="BE214"/>
  <c r="CQ214"/>
  <c r="CP202"/>
  <c r="CS202"/>
  <c r="CU202" s="1"/>
  <c r="CP198"/>
  <c r="CS198"/>
  <c r="CU198" s="1"/>
  <c r="CP194"/>
  <c r="CS194"/>
  <c r="CU194" s="1"/>
  <c r="CU217"/>
  <c r="CU206"/>
  <c r="CS224"/>
  <c r="CP224"/>
  <c r="CS216"/>
  <c r="CP216"/>
  <c r="CP231"/>
  <c r="CS231"/>
  <c r="CU231" s="1"/>
  <c r="CP219"/>
  <c r="CS219"/>
  <c r="CU219" s="1"/>
  <c r="CQ207"/>
  <c r="CU207" s="1"/>
  <c r="BE207"/>
  <c r="CP214"/>
  <c r="CS214"/>
  <c r="BE212"/>
  <c r="CQ212"/>
  <c r="AA209"/>
  <c r="CU197"/>
  <c r="CU193"/>
  <c r="CU196"/>
  <c r="CU205"/>
  <c r="CU204"/>
  <c r="CQ228"/>
  <c r="CU228" s="1"/>
  <c r="BE228"/>
  <c r="CP227"/>
  <c r="CS227"/>
  <c r="CU227" s="1"/>
  <c r="CT230"/>
  <c r="CQ195"/>
  <c r="CU195" s="1"/>
  <c r="BE195"/>
  <c r="CP212"/>
  <c r="CS212"/>
  <c r="CU222"/>
  <c r="CP161"/>
  <c r="CS177"/>
  <c r="CP177"/>
  <c r="CS169"/>
  <c r="CP169"/>
  <c r="CP184"/>
  <c r="CS184"/>
  <c r="CU184" s="1"/>
  <c r="CP180"/>
  <c r="CS180"/>
  <c r="CU180" s="1"/>
  <c r="BE165"/>
  <c r="CQ165"/>
  <c r="CQ161"/>
  <c r="CU161" s="1"/>
  <c r="BE161"/>
  <c r="CQ146"/>
  <c r="BE146"/>
  <c r="AA175"/>
  <c r="BE175" s="1"/>
  <c r="CU175"/>
  <c r="CU183"/>
  <c r="CU171"/>
  <c r="CU152"/>
  <c r="CU148"/>
  <c r="CU159"/>
  <c r="CU155"/>
  <c r="CU151"/>
  <c r="CU158"/>
  <c r="CU154"/>
  <c r="CU147"/>
  <c r="CP165"/>
  <c r="CS165"/>
  <c r="BE167"/>
  <c r="CQ167"/>
  <c r="CS146"/>
  <c r="CP146"/>
  <c r="CP149"/>
  <c r="CS149"/>
  <c r="CU149" s="1"/>
  <c r="CU179"/>
  <c r="CQ181"/>
  <c r="CU181" s="1"/>
  <c r="BE181"/>
  <c r="CQ173"/>
  <c r="BE173"/>
  <c r="CS173"/>
  <c r="CP173"/>
  <c r="CP176"/>
  <c r="CS176"/>
  <c r="CU176" s="1"/>
  <c r="BE163"/>
  <c r="CQ163"/>
  <c r="CP167"/>
  <c r="CS167"/>
  <c r="CQ157"/>
  <c r="BE157"/>
  <c r="CQ150"/>
  <c r="BE150"/>
  <c r="CT166"/>
  <c r="CU182"/>
  <c r="CU174"/>
  <c r="CU168"/>
  <c r="CQ177"/>
  <c r="BE177"/>
  <c r="CQ169"/>
  <c r="BE169"/>
  <c r="CP172"/>
  <c r="CS172"/>
  <c r="CU172" s="1"/>
  <c r="CS164"/>
  <c r="CU164" s="1"/>
  <c r="CP164"/>
  <c r="CP163"/>
  <c r="CS163"/>
  <c r="CS157"/>
  <c r="CP157"/>
  <c r="CS150"/>
  <c r="CP150"/>
  <c r="CU170"/>
  <c r="CU160"/>
  <c r="CU156"/>
  <c r="BE137"/>
  <c r="CR137" s="1"/>
  <c r="CQ131"/>
  <c r="CT136"/>
  <c r="CS131"/>
  <c r="CP131"/>
  <c r="CP138"/>
  <c r="CS138"/>
  <c r="CU138" s="1"/>
  <c r="CS122"/>
  <c r="CU122" s="1"/>
  <c r="CP122"/>
  <c r="CP121"/>
  <c r="CS121"/>
  <c r="CS113"/>
  <c r="CP113"/>
  <c r="CS105"/>
  <c r="CP105"/>
  <c r="CU128"/>
  <c r="CU103"/>
  <c r="CU102"/>
  <c r="CQ135"/>
  <c r="CU135" s="1"/>
  <c r="BE135"/>
  <c r="CQ127"/>
  <c r="BE127"/>
  <c r="CP134"/>
  <c r="CS134"/>
  <c r="CU134" s="1"/>
  <c r="CS118"/>
  <c r="CU118" s="1"/>
  <c r="CP118"/>
  <c r="BE119"/>
  <c r="CQ119"/>
  <c r="CQ109"/>
  <c r="BE109"/>
  <c r="CU100"/>
  <c r="CP126"/>
  <c r="CS126"/>
  <c r="CU126" s="1"/>
  <c r="BE123"/>
  <c r="CQ123"/>
  <c r="CQ116"/>
  <c r="CU116" s="1"/>
  <c r="BE116"/>
  <c r="CS127"/>
  <c r="CP127"/>
  <c r="CT124"/>
  <c r="CP123"/>
  <c r="CS123"/>
  <c r="CP119"/>
  <c r="CS119"/>
  <c r="CS109"/>
  <c r="CP109"/>
  <c r="CQ101"/>
  <c r="BE101"/>
  <c r="BE117"/>
  <c r="CQ117"/>
  <c r="CU125"/>
  <c r="CU114"/>
  <c r="CU99"/>
  <c r="CU106"/>
  <c r="CP130"/>
  <c r="CS130"/>
  <c r="CU130" s="1"/>
  <c r="BE121"/>
  <c r="CQ121"/>
  <c r="CQ113"/>
  <c r="BE113"/>
  <c r="CQ105"/>
  <c r="BE105"/>
  <c r="CS101"/>
  <c r="CP101"/>
  <c r="CT120"/>
  <c r="CP117"/>
  <c r="CS117"/>
  <c r="BE60"/>
  <c r="CR60" s="1"/>
  <c r="CP56"/>
  <c r="BE89"/>
  <c r="CQ89"/>
  <c r="CU89" s="1"/>
  <c r="CP91"/>
  <c r="CS91"/>
  <c r="BE77"/>
  <c r="CQ77"/>
  <c r="CU77" s="1"/>
  <c r="CP87"/>
  <c r="CS87"/>
  <c r="CP79"/>
  <c r="CS79"/>
  <c r="CQ67"/>
  <c r="CU67" s="1"/>
  <c r="BE67"/>
  <c r="CQ59"/>
  <c r="CU59" s="1"/>
  <c r="BE59"/>
  <c r="BE71"/>
  <c r="CQ71"/>
  <c r="BE62"/>
  <c r="CQ62"/>
  <c r="CU62" s="1"/>
  <c r="BE55"/>
  <c r="CQ55"/>
  <c r="CU55" s="1"/>
  <c r="AA61"/>
  <c r="BE61" s="1"/>
  <c r="AA64"/>
  <c r="BE64" s="1"/>
  <c r="CU76"/>
  <c r="CU65"/>
  <c r="CS84"/>
  <c r="CU84" s="1"/>
  <c r="CP84"/>
  <c r="CP75"/>
  <c r="CS75"/>
  <c r="BE87"/>
  <c r="CQ87"/>
  <c r="BE79"/>
  <c r="CQ79"/>
  <c r="BE85"/>
  <c r="CQ85"/>
  <c r="CU85" s="1"/>
  <c r="BE81"/>
  <c r="CQ81"/>
  <c r="CU81" s="1"/>
  <c r="CS72"/>
  <c r="CU72" s="1"/>
  <c r="CP72"/>
  <c r="BE91"/>
  <c r="CQ91"/>
  <c r="BE83"/>
  <c r="CQ83"/>
  <c r="BE75"/>
  <c r="CQ75"/>
  <c r="BE73"/>
  <c r="CQ73"/>
  <c r="CP54"/>
  <c r="CS54"/>
  <c r="CU54" s="1"/>
  <c r="CP71"/>
  <c r="CS71"/>
  <c r="CU86"/>
  <c r="CS80"/>
  <c r="CU80" s="1"/>
  <c r="CP80"/>
  <c r="CP83"/>
  <c r="CS83"/>
  <c r="CP73"/>
  <c r="CS73"/>
  <c r="CQ63"/>
  <c r="CU63" s="1"/>
  <c r="BE63"/>
  <c r="CQ56"/>
  <c r="CU56" s="1"/>
  <c r="BE56"/>
  <c r="CP69"/>
  <c r="CS69"/>
  <c r="CU69" s="1"/>
  <c r="BE66"/>
  <c r="CQ66"/>
  <c r="CU66" s="1"/>
  <c r="BE58"/>
  <c r="CQ58"/>
  <c r="CU58" s="1"/>
  <c r="BE53"/>
  <c r="CQ53"/>
  <c r="CU57"/>
  <c r="CS53"/>
  <c r="CP53"/>
  <c r="CT317" l="1"/>
  <c r="CT82"/>
  <c r="CT264"/>
  <c r="CT133"/>
  <c r="CT251"/>
  <c r="CT107"/>
  <c r="BE311"/>
  <c r="CR251"/>
  <c r="CV251" s="1"/>
  <c r="CW251" s="1"/>
  <c r="CX251" s="1"/>
  <c r="CR221"/>
  <c r="CR162"/>
  <c r="BE250"/>
  <c r="BE242"/>
  <c r="BE239"/>
  <c r="BE205"/>
  <c r="CR205" s="1"/>
  <c r="BE193"/>
  <c r="CR193" s="1"/>
  <c r="CR111"/>
  <c r="CV111" s="1"/>
  <c r="CW111" s="1"/>
  <c r="CX111" s="1"/>
  <c r="CR307"/>
  <c r="BE148"/>
  <c r="CR148" s="1"/>
  <c r="CR129"/>
  <c r="CR104"/>
  <c r="CV104" s="1"/>
  <c r="CW104" s="1"/>
  <c r="CX104" s="1"/>
  <c r="CR343"/>
  <c r="CT129"/>
  <c r="BE102"/>
  <c r="CR102" s="1"/>
  <c r="CR64"/>
  <c r="CV64" s="1"/>
  <c r="CW64" s="1"/>
  <c r="CX64" s="1"/>
  <c r="CR263"/>
  <c r="CV263" s="1"/>
  <c r="CW263" s="1"/>
  <c r="CX263" s="1"/>
  <c r="CT226"/>
  <c r="CR213"/>
  <c r="CR153"/>
  <c r="CV153" s="1"/>
  <c r="CW153" s="1"/>
  <c r="CX153" s="1"/>
  <c r="CR301"/>
  <c r="CV301" s="1"/>
  <c r="CW301" s="1"/>
  <c r="CX301" s="1"/>
  <c r="CR61"/>
  <c r="CT61"/>
  <c r="CR355"/>
  <c r="CT355"/>
  <c r="CU354"/>
  <c r="CR354" s="1"/>
  <c r="CR348"/>
  <c r="CV348" s="1"/>
  <c r="CW348" s="1"/>
  <c r="CX348" s="1"/>
  <c r="CT342"/>
  <c r="BE335"/>
  <c r="CR335" s="1"/>
  <c r="CV335" s="1"/>
  <c r="CW335" s="1"/>
  <c r="CX335" s="1"/>
  <c r="CT307"/>
  <c r="CT329"/>
  <c r="CR284"/>
  <c r="CT315"/>
  <c r="CR74"/>
  <c r="CV74" s="1"/>
  <c r="CW74" s="1"/>
  <c r="CX74" s="1"/>
  <c r="CT361"/>
  <c r="BE209"/>
  <c r="CR209" s="1"/>
  <c r="CR254"/>
  <c r="CV254" s="1"/>
  <c r="CW254" s="1"/>
  <c r="CX254" s="1"/>
  <c r="CR341"/>
  <c r="BE321"/>
  <c r="CR124"/>
  <c r="CV124" s="1"/>
  <c r="CW124" s="1"/>
  <c r="CX124" s="1"/>
  <c r="CR82"/>
  <c r="CR133"/>
  <c r="CV133" s="1"/>
  <c r="CW133" s="1"/>
  <c r="CX133" s="1"/>
  <c r="CT218"/>
  <c r="CR264"/>
  <c r="BE152"/>
  <c r="CR152" s="1"/>
  <c r="CU146"/>
  <c r="CT146" s="1"/>
  <c r="CR132"/>
  <c r="CV132" s="1"/>
  <c r="CW132" s="1"/>
  <c r="CX132" s="1"/>
  <c r="CR108"/>
  <c r="CV108" s="1"/>
  <c r="CW108" s="1"/>
  <c r="CX108" s="1"/>
  <c r="BE107"/>
  <c r="CR107" s="1"/>
  <c r="CT88"/>
  <c r="CV88" s="1"/>
  <c r="CW88" s="1"/>
  <c r="CX88" s="1"/>
  <c r="BE259"/>
  <c r="CR178"/>
  <c r="CV178" s="1"/>
  <c r="CW178" s="1"/>
  <c r="CX178" s="1"/>
  <c r="CT137"/>
  <c r="CV137" s="1"/>
  <c r="CW137" s="1"/>
  <c r="CX137" s="1"/>
  <c r="CU220"/>
  <c r="CT220" s="1"/>
  <c r="CT78"/>
  <c r="CR78"/>
  <c r="CU157"/>
  <c r="CR157" s="1"/>
  <c r="CT68"/>
  <c r="CR112"/>
  <c r="CV112" s="1"/>
  <c r="CW112" s="1"/>
  <c r="CX112" s="1"/>
  <c r="CT360"/>
  <c r="CT320"/>
  <c r="CR275"/>
  <c r="CT275"/>
  <c r="BE230"/>
  <c r="CR230" s="1"/>
  <c r="CV230" s="1"/>
  <c r="CW230" s="1"/>
  <c r="CX230" s="1"/>
  <c r="BE319"/>
  <c r="BE360"/>
  <c r="CR360" s="1"/>
  <c r="CT60"/>
  <c r="CV60" s="1"/>
  <c r="CW60" s="1"/>
  <c r="CX60" s="1"/>
  <c r="CR242"/>
  <c r="CV242" s="1"/>
  <c r="CW242" s="1"/>
  <c r="CX242" s="1"/>
  <c r="CR332"/>
  <c r="CV332" s="1"/>
  <c r="CW332" s="1"/>
  <c r="CX332" s="1"/>
  <c r="CR115"/>
  <c r="CV115" s="1"/>
  <c r="CW115" s="1"/>
  <c r="CX115" s="1"/>
  <c r="CR68"/>
  <c r="CT313"/>
  <c r="BE298"/>
  <c r="CR298" s="1"/>
  <c r="CV298" s="1"/>
  <c r="CW298" s="1"/>
  <c r="CX298" s="1"/>
  <c r="CT162"/>
  <c r="CV162" s="1"/>
  <c r="CW162" s="1"/>
  <c r="CX162" s="1"/>
  <c r="BE136"/>
  <c r="CR136" s="1"/>
  <c r="CV136" s="1"/>
  <c r="CW136" s="1"/>
  <c r="CX136" s="1"/>
  <c r="CT294"/>
  <c r="CU150"/>
  <c r="CT150" s="1"/>
  <c r="BE227"/>
  <c r="CT284"/>
  <c r="CV284" s="1"/>
  <c r="CW284" s="1"/>
  <c r="CX284" s="1"/>
  <c r="CT90"/>
  <c r="CR90"/>
  <c r="CR359"/>
  <c r="CV359" s="1"/>
  <c r="CW359" s="1"/>
  <c r="CX359" s="1"/>
  <c r="CR313"/>
  <c r="CT343"/>
  <c r="CT341"/>
  <c r="CR226"/>
  <c r="CV226" s="1"/>
  <c r="CW226" s="1"/>
  <c r="CX226" s="1"/>
  <c r="CU240"/>
  <c r="CR240" s="1"/>
  <c r="CR225"/>
  <c r="CV225" s="1"/>
  <c r="CW225" s="1"/>
  <c r="CX225" s="1"/>
  <c r="CT221"/>
  <c r="CV221" s="1"/>
  <c r="CW221" s="1"/>
  <c r="CX221" s="1"/>
  <c r="CU260"/>
  <c r="CR260" s="1"/>
  <c r="CR364"/>
  <c r="CR290"/>
  <c r="CV290" s="1"/>
  <c r="CW290" s="1"/>
  <c r="CX290" s="1"/>
  <c r="BE347"/>
  <c r="BE308"/>
  <c r="CU224"/>
  <c r="CT224" s="1"/>
  <c r="CR218"/>
  <c r="CR312"/>
  <c r="CV312" s="1"/>
  <c r="CW312" s="1"/>
  <c r="CX312" s="1"/>
  <c r="CU53"/>
  <c r="CR53" s="1"/>
  <c r="BE357"/>
  <c r="CR357" s="1"/>
  <c r="BE296"/>
  <c r="CR296" s="1"/>
  <c r="CR331"/>
  <c r="CV331" s="1"/>
  <c r="CW331" s="1"/>
  <c r="CX331" s="1"/>
  <c r="CU344"/>
  <c r="CT344" s="1"/>
  <c r="BE295"/>
  <c r="CR295" s="1"/>
  <c r="CR329"/>
  <c r="CR334"/>
  <c r="BE315"/>
  <c r="CR315" s="1"/>
  <c r="CU73"/>
  <c r="CR73" s="1"/>
  <c r="CU300"/>
  <c r="CT300" s="1"/>
  <c r="CV317"/>
  <c r="CW317" s="1"/>
  <c r="CX317" s="1"/>
  <c r="CR342"/>
  <c r="CR316"/>
  <c r="CV316" s="1"/>
  <c r="CW316" s="1"/>
  <c r="CX316" s="1"/>
  <c r="CV120"/>
  <c r="CW120" s="1"/>
  <c r="CX120" s="1"/>
  <c r="CU109"/>
  <c r="CT109" s="1"/>
  <c r="CU243"/>
  <c r="CR243" s="1"/>
  <c r="CU257"/>
  <c r="CT257" s="1"/>
  <c r="CT364"/>
  <c r="CR110"/>
  <c r="CV110" s="1"/>
  <c r="CW110" s="1"/>
  <c r="CX110" s="1"/>
  <c r="CV320"/>
  <c r="CW320" s="1"/>
  <c r="CX320" s="1"/>
  <c r="CU131"/>
  <c r="CT131" s="1"/>
  <c r="CV229"/>
  <c r="CW229" s="1"/>
  <c r="CX229" s="1"/>
  <c r="CT334"/>
  <c r="CU79"/>
  <c r="CR79" s="1"/>
  <c r="CU330"/>
  <c r="CT330" s="1"/>
  <c r="CU340"/>
  <c r="CR340" s="1"/>
  <c r="CV166"/>
  <c r="CW166" s="1"/>
  <c r="CX166" s="1"/>
  <c r="CU167"/>
  <c r="CT167" s="1"/>
  <c r="CU210"/>
  <c r="CT210" s="1"/>
  <c r="CV303"/>
  <c r="CW303" s="1"/>
  <c r="CX303" s="1"/>
  <c r="CU287"/>
  <c r="CR287" s="1"/>
  <c r="CR70"/>
  <c r="CV70" s="1"/>
  <c r="CW70" s="1"/>
  <c r="CX70" s="1"/>
  <c r="CU71"/>
  <c r="CT71" s="1"/>
  <c r="CU117"/>
  <c r="CR117" s="1"/>
  <c r="CU216"/>
  <c r="CR216" s="1"/>
  <c r="CV361"/>
  <c r="CW361" s="1"/>
  <c r="CX361" s="1"/>
  <c r="BE294"/>
  <c r="CR294" s="1"/>
  <c r="CT213"/>
  <c r="CU256"/>
  <c r="CT256" s="1"/>
  <c r="CV275"/>
  <c r="CW275" s="1"/>
  <c r="CX275" s="1"/>
  <c r="CU304"/>
  <c r="CT304" s="1"/>
  <c r="CT339"/>
  <c r="CR339"/>
  <c r="CT353"/>
  <c r="CR353"/>
  <c r="CR362"/>
  <c r="CT362"/>
  <c r="CT357"/>
  <c r="CR352"/>
  <c r="CT352"/>
  <c r="CU345"/>
  <c r="CU358"/>
  <c r="CR338"/>
  <c r="CT338"/>
  <c r="CT356"/>
  <c r="CR356"/>
  <c r="CT365"/>
  <c r="CR365"/>
  <c r="CU347"/>
  <c r="CU333"/>
  <c r="CT336"/>
  <c r="CR336"/>
  <c r="CR346"/>
  <c r="CT346"/>
  <c r="CU337"/>
  <c r="CU349"/>
  <c r="CU351"/>
  <c r="CT350"/>
  <c r="CR350"/>
  <c r="CR363"/>
  <c r="CT363"/>
  <c r="CR318"/>
  <c r="CT318"/>
  <c r="CT305"/>
  <c r="CR305"/>
  <c r="CR297"/>
  <c r="CT297"/>
  <c r="CT295"/>
  <c r="CR319"/>
  <c r="CT319"/>
  <c r="CU289"/>
  <c r="CT308"/>
  <c r="CR308"/>
  <c r="CR293"/>
  <c r="CT293"/>
  <c r="CU314"/>
  <c r="CT292"/>
  <c r="CR292"/>
  <c r="CT321"/>
  <c r="CR321"/>
  <c r="CT309"/>
  <c r="CR309"/>
  <c r="CR311"/>
  <c r="CT311"/>
  <c r="CT285"/>
  <c r="CR285"/>
  <c r="CT291"/>
  <c r="CR291"/>
  <c r="CT296"/>
  <c r="CT286"/>
  <c r="CR286"/>
  <c r="CT288"/>
  <c r="CR288"/>
  <c r="CR299"/>
  <c r="CT299"/>
  <c r="CU302"/>
  <c r="CU310"/>
  <c r="CU306"/>
  <c r="CT248"/>
  <c r="CR248"/>
  <c r="CR273"/>
  <c r="CT273"/>
  <c r="CT276"/>
  <c r="CR276"/>
  <c r="CT252"/>
  <c r="CR252"/>
  <c r="CT268"/>
  <c r="CR268"/>
  <c r="CR245"/>
  <c r="CT245"/>
  <c r="CR270"/>
  <c r="CT270"/>
  <c r="CT255"/>
  <c r="CR255"/>
  <c r="CR269"/>
  <c r="CT269"/>
  <c r="CR249"/>
  <c r="CT249"/>
  <c r="CR241"/>
  <c r="CT241"/>
  <c r="CR250"/>
  <c r="CT250"/>
  <c r="CR262"/>
  <c r="CT262"/>
  <c r="CT267"/>
  <c r="CR267"/>
  <c r="CU259"/>
  <c r="CR253"/>
  <c r="CT253"/>
  <c r="CR244"/>
  <c r="CT244"/>
  <c r="CR266"/>
  <c r="CT266"/>
  <c r="CU258"/>
  <c r="CT261"/>
  <c r="CR261"/>
  <c r="CR239"/>
  <c r="CT239"/>
  <c r="CR274"/>
  <c r="CT274"/>
  <c r="CR265"/>
  <c r="CT265"/>
  <c r="CT246"/>
  <c r="CR246"/>
  <c r="CT272"/>
  <c r="CR272"/>
  <c r="CT271"/>
  <c r="CR271"/>
  <c r="CU247"/>
  <c r="CR228"/>
  <c r="CT228"/>
  <c r="CR195"/>
  <c r="CT195"/>
  <c r="CR203"/>
  <c r="CT203"/>
  <c r="CT219"/>
  <c r="CR219"/>
  <c r="CT206"/>
  <c r="CR206"/>
  <c r="CR199"/>
  <c r="CT199"/>
  <c r="CR200"/>
  <c r="CT200"/>
  <c r="CT209"/>
  <c r="CT222"/>
  <c r="CR222"/>
  <c r="CT227"/>
  <c r="CR227"/>
  <c r="CR204"/>
  <c r="CT204"/>
  <c r="CT193"/>
  <c r="CT198"/>
  <c r="CR198"/>
  <c r="CR192"/>
  <c r="CT192"/>
  <c r="CR196"/>
  <c r="CT196"/>
  <c r="CT231"/>
  <c r="CR231"/>
  <c r="CR208"/>
  <c r="CT208"/>
  <c r="CT223"/>
  <c r="CR223"/>
  <c r="CT215"/>
  <c r="CR215"/>
  <c r="CT205"/>
  <c r="CT197"/>
  <c r="CR197"/>
  <c r="CR217"/>
  <c r="CT217"/>
  <c r="CT194"/>
  <c r="CR194"/>
  <c r="CT202"/>
  <c r="CR202"/>
  <c r="CT201"/>
  <c r="CR201"/>
  <c r="CR207"/>
  <c r="CT207"/>
  <c r="CR211"/>
  <c r="CT211"/>
  <c r="CU212"/>
  <c r="CU214"/>
  <c r="CR182"/>
  <c r="CT182"/>
  <c r="CR151"/>
  <c r="CT151"/>
  <c r="CT152"/>
  <c r="CT175"/>
  <c r="CR175"/>
  <c r="CT184"/>
  <c r="CR184"/>
  <c r="CR170"/>
  <c r="CT170"/>
  <c r="CT172"/>
  <c r="CR172"/>
  <c r="CR174"/>
  <c r="CT174"/>
  <c r="CT149"/>
  <c r="CR149"/>
  <c r="CR158"/>
  <c r="CT158"/>
  <c r="CT148"/>
  <c r="CT183"/>
  <c r="CR183"/>
  <c r="CU163"/>
  <c r="CU165"/>
  <c r="CU169"/>
  <c r="CT160"/>
  <c r="CR160"/>
  <c r="CR164"/>
  <c r="CT164"/>
  <c r="CT168"/>
  <c r="CR168"/>
  <c r="CT176"/>
  <c r="CR176"/>
  <c r="CT179"/>
  <c r="CR179"/>
  <c r="CR154"/>
  <c r="CT154"/>
  <c r="CT159"/>
  <c r="CR159"/>
  <c r="CR181"/>
  <c r="CT181"/>
  <c r="CT180"/>
  <c r="CR180"/>
  <c r="CT156"/>
  <c r="CR156"/>
  <c r="CR161"/>
  <c r="CT161"/>
  <c r="CR147"/>
  <c r="CT147"/>
  <c r="CT155"/>
  <c r="CR155"/>
  <c r="CT171"/>
  <c r="CR171"/>
  <c r="CU173"/>
  <c r="CU177"/>
  <c r="CR135"/>
  <c r="CT135"/>
  <c r="CT99"/>
  <c r="CR99"/>
  <c r="CT102"/>
  <c r="CU119"/>
  <c r="CU127"/>
  <c r="CU105"/>
  <c r="CR106"/>
  <c r="CT106"/>
  <c r="CT100"/>
  <c r="CR100"/>
  <c r="CU101"/>
  <c r="CU121"/>
  <c r="CT125"/>
  <c r="CR125"/>
  <c r="CR116"/>
  <c r="CT116"/>
  <c r="CT134"/>
  <c r="CR134"/>
  <c r="CR128"/>
  <c r="CT128"/>
  <c r="CT138"/>
  <c r="CR138"/>
  <c r="CU123"/>
  <c r="CU113"/>
  <c r="CT130"/>
  <c r="CR130"/>
  <c r="CR114"/>
  <c r="CT114"/>
  <c r="CT126"/>
  <c r="CR126"/>
  <c r="CT118"/>
  <c r="CR118"/>
  <c r="CT103"/>
  <c r="CR103"/>
  <c r="CT122"/>
  <c r="CR122"/>
  <c r="CR63"/>
  <c r="CT63"/>
  <c r="CR85"/>
  <c r="CT85"/>
  <c r="CR81"/>
  <c r="CT81"/>
  <c r="CT66"/>
  <c r="CR66"/>
  <c r="CT62"/>
  <c r="CR62"/>
  <c r="CT53"/>
  <c r="CT86"/>
  <c r="CR86"/>
  <c r="CR77"/>
  <c r="CT77"/>
  <c r="CT54"/>
  <c r="CR54"/>
  <c r="CT55"/>
  <c r="CR55"/>
  <c r="CR72"/>
  <c r="CT72"/>
  <c r="CT65"/>
  <c r="CR65"/>
  <c r="CR76"/>
  <c r="CT76"/>
  <c r="CU83"/>
  <c r="CU75"/>
  <c r="CR56"/>
  <c r="CT56"/>
  <c r="CT57"/>
  <c r="CR57"/>
  <c r="CT58"/>
  <c r="CR58"/>
  <c r="CR80"/>
  <c r="CT80"/>
  <c r="CR67"/>
  <c r="CT67"/>
  <c r="CR89"/>
  <c r="CT89"/>
  <c r="CR84"/>
  <c r="CT84"/>
  <c r="CU87"/>
  <c r="CR69"/>
  <c r="CT69"/>
  <c r="CR59"/>
  <c r="CT59"/>
  <c r="CT79"/>
  <c r="CU91"/>
  <c r="CV107" l="1"/>
  <c r="CW107" s="1"/>
  <c r="CX107" s="1"/>
  <c r="CV364"/>
  <c r="CW364" s="1"/>
  <c r="CX364" s="1"/>
  <c r="CV264"/>
  <c r="CW264" s="1"/>
  <c r="CX264" s="1"/>
  <c r="CV82"/>
  <c r="CW82" s="1"/>
  <c r="CX82" s="1"/>
  <c r="CV343"/>
  <c r="CW343" s="1"/>
  <c r="CX343" s="1"/>
  <c r="CT157"/>
  <c r="CV157" s="1"/>
  <c r="CW157" s="1"/>
  <c r="CX157" s="1"/>
  <c r="CV129"/>
  <c r="CW129" s="1"/>
  <c r="CX129" s="1"/>
  <c r="CT243"/>
  <c r="CV243" s="1"/>
  <c r="CW243" s="1"/>
  <c r="CX243" s="1"/>
  <c r="CT73"/>
  <c r="CV73" s="1"/>
  <c r="CW73" s="1"/>
  <c r="CX73" s="1"/>
  <c r="CV61"/>
  <c r="CW61" s="1"/>
  <c r="CX61" s="1"/>
  <c r="CR109"/>
  <c r="CV109" s="1"/>
  <c r="CW109" s="1"/>
  <c r="CX109" s="1"/>
  <c r="CV307"/>
  <c r="CW307" s="1"/>
  <c r="CX307" s="1"/>
  <c r="CV218"/>
  <c r="CW218" s="1"/>
  <c r="CX218" s="1"/>
  <c r="CR150"/>
  <c r="CV150" s="1"/>
  <c r="CW150" s="1"/>
  <c r="CX150" s="1"/>
  <c r="CV342"/>
  <c r="CW342" s="1"/>
  <c r="CX342" s="1"/>
  <c r="CT354"/>
  <c r="CV354" s="1"/>
  <c r="CW354" s="1"/>
  <c r="CX354" s="1"/>
  <c r="CR330"/>
  <c r="CV330" s="1"/>
  <c r="CW330" s="1"/>
  <c r="CX330" s="1"/>
  <c r="CV329"/>
  <c r="CW329" s="1"/>
  <c r="CX329" s="1"/>
  <c r="CR300"/>
  <c r="CV300" s="1"/>
  <c r="CW300" s="1"/>
  <c r="CX300" s="1"/>
  <c r="CV213"/>
  <c r="CW213" s="1"/>
  <c r="CX213" s="1"/>
  <c r="CR210"/>
  <c r="CV210" s="1"/>
  <c r="CW210" s="1"/>
  <c r="CX210" s="1"/>
  <c r="CR131"/>
  <c r="CV131" s="1"/>
  <c r="CW131" s="1"/>
  <c r="CX131" s="1"/>
  <c r="CV78"/>
  <c r="CW78" s="1"/>
  <c r="CX78" s="1"/>
  <c r="CT240"/>
  <c r="CV240" s="1"/>
  <c r="CW240" s="1"/>
  <c r="CX240" s="1"/>
  <c r="CV355"/>
  <c r="CW355" s="1"/>
  <c r="CX355" s="1"/>
  <c r="CV341"/>
  <c r="CW341" s="1"/>
  <c r="CX341" s="1"/>
  <c r="CV334"/>
  <c r="CW334" s="1"/>
  <c r="CX334" s="1"/>
  <c r="CR344"/>
  <c r="CV344" s="1"/>
  <c r="CW344" s="1"/>
  <c r="CX344" s="1"/>
  <c r="CV313"/>
  <c r="CW313" s="1"/>
  <c r="CX313" s="1"/>
  <c r="CV294"/>
  <c r="CW294" s="1"/>
  <c r="CX294" s="1"/>
  <c r="CV315"/>
  <c r="CW315" s="1"/>
  <c r="CX315" s="1"/>
  <c r="CR224"/>
  <c r="CV224" s="1"/>
  <c r="CW224" s="1"/>
  <c r="CX224" s="1"/>
  <c r="CT287"/>
  <c r="CV287" s="1"/>
  <c r="CW287" s="1"/>
  <c r="CX287" s="1"/>
  <c r="CR220"/>
  <c r="CV220" s="1"/>
  <c r="CW220" s="1"/>
  <c r="CX220" s="1"/>
  <c r="CT216"/>
  <c r="CV216" s="1"/>
  <c r="CW216" s="1"/>
  <c r="CX216" s="1"/>
  <c r="CR146"/>
  <c r="CV146" s="1"/>
  <c r="CW146" s="1"/>
  <c r="CX146" s="1"/>
  <c r="CV68"/>
  <c r="CW68" s="1"/>
  <c r="CX68" s="1"/>
  <c r="CT260"/>
  <c r="CV260" s="1"/>
  <c r="CW260" s="1"/>
  <c r="CX260" s="1"/>
  <c r="CR257"/>
  <c r="CV257" s="1"/>
  <c r="CW257" s="1"/>
  <c r="CX257" s="1"/>
  <c r="CR256"/>
  <c r="CV256" s="1"/>
  <c r="CW256" s="1"/>
  <c r="CX256" s="1"/>
  <c r="CV360"/>
  <c r="CW360" s="1"/>
  <c r="CX360" s="1"/>
  <c r="CT117"/>
  <c r="CV117" s="1"/>
  <c r="CW117" s="1"/>
  <c r="CX117" s="1"/>
  <c r="CV90"/>
  <c r="CW90" s="1"/>
  <c r="CX90" s="1"/>
  <c r="CV69"/>
  <c r="CW69" s="1"/>
  <c r="CX69" s="1"/>
  <c r="CV118"/>
  <c r="CW118" s="1"/>
  <c r="CX118" s="1"/>
  <c r="CR304"/>
  <c r="CV304" s="1"/>
  <c r="CW304" s="1"/>
  <c r="CX304" s="1"/>
  <c r="CR71"/>
  <c r="CV71" s="1"/>
  <c r="CW71" s="1"/>
  <c r="CX71" s="1"/>
  <c r="CV195"/>
  <c r="CW195" s="1"/>
  <c r="CX195" s="1"/>
  <c r="CV272"/>
  <c r="CW272" s="1"/>
  <c r="CX272" s="1"/>
  <c r="CV309"/>
  <c r="CW309" s="1"/>
  <c r="CX309" s="1"/>
  <c r="CV362"/>
  <c r="CW362" s="1"/>
  <c r="CX362" s="1"/>
  <c r="CV339"/>
  <c r="CW339" s="1"/>
  <c r="CX339" s="1"/>
  <c r="CV159"/>
  <c r="CW159" s="1"/>
  <c r="CX159" s="1"/>
  <c r="CV67"/>
  <c r="CW67" s="1"/>
  <c r="CX67" s="1"/>
  <c r="CV54"/>
  <c r="CW54" s="1"/>
  <c r="CX54" s="1"/>
  <c r="CV122"/>
  <c r="CW122" s="1"/>
  <c r="CX122" s="1"/>
  <c r="CV155"/>
  <c r="CW155" s="1"/>
  <c r="CX155" s="1"/>
  <c r="CV180"/>
  <c r="CW180" s="1"/>
  <c r="CX180" s="1"/>
  <c r="CV197"/>
  <c r="CW197" s="1"/>
  <c r="CX197" s="1"/>
  <c r="CV206"/>
  <c r="CW206" s="1"/>
  <c r="CX206" s="1"/>
  <c r="CV89"/>
  <c r="CW89" s="1"/>
  <c r="CX89" s="1"/>
  <c r="CV57"/>
  <c r="CW57" s="1"/>
  <c r="CX57" s="1"/>
  <c r="CV103"/>
  <c r="CW103" s="1"/>
  <c r="CX103" s="1"/>
  <c r="CV154"/>
  <c r="CW154" s="1"/>
  <c r="CX154" s="1"/>
  <c r="CV209"/>
  <c r="CW209" s="1"/>
  <c r="CX209" s="1"/>
  <c r="CV269"/>
  <c r="CW269" s="1"/>
  <c r="CX269" s="1"/>
  <c r="CV250"/>
  <c r="CW250" s="1"/>
  <c r="CX250" s="1"/>
  <c r="CV249"/>
  <c r="CW249" s="1"/>
  <c r="CX249" s="1"/>
  <c r="CV365"/>
  <c r="CW365" s="1"/>
  <c r="CV222"/>
  <c r="CW222" s="1"/>
  <c r="CX222" s="1"/>
  <c r="CV200"/>
  <c r="CW200" s="1"/>
  <c r="CX200" s="1"/>
  <c r="CV228"/>
  <c r="CW228" s="1"/>
  <c r="CX228" s="1"/>
  <c r="CV271"/>
  <c r="CW271" s="1"/>
  <c r="CX271" s="1"/>
  <c r="CV274"/>
  <c r="CW274" s="1"/>
  <c r="CX274" s="1"/>
  <c r="CV353"/>
  <c r="CW353" s="1"/>
  <c r="CX353" s="1"/>
  <c r="CV356"/>
  <c r="CW356" s="1"/>
  <c r="CX356" s="1"/>
  <c r="CV176"/>
  <c r="CW176" s="1"/>
  <c r="CX176" s="1"/>
  <c r="CV174"/>
  <c r="CW174" s="1"/>
  <c r="CX174" s="1"/>
  <c r="CV211"/>
  <c r="CW211" s="1"/>
  <c r="CX211" s="1"/>
  <c r="CT340"/>
  <c r="CV340" s="1"/>
  <c r="CW340" s="1"/>
  <c r="CX340" s="1"/>
  <c r="CV100"/>
  <c r="CW100" s="1"/>
  <c r="CX100" s="1"/>
  <c r="CV148"/>
  <c r="CW148" s="1"/>
  <c r="CX148" s="1"/>
  <c r="CV149"/>
  <c r="CW149" s="1"/>
  <c r="CX149" s="1"/>
  <c r="CV152"/>
  <c r="CW152" s="1"/>
  <c r="CX152" s="1"/>
  <c r="CV202"/>
  <c r="CW202" s="1"/>
  <c r="CX202" s="1"/>
  <c r="CV299"/>
  <c r="CW299" s="1"/>
  <c r="CX299" s="1"/>
  <c r="CV286"/>
  <c r="CW286" s="1"/>
  <c r="CX286" s="1"/>
  <c r="CV179"/>
  <c r="CW179" s="1"/>
  <c r="CX179" s="1"/>
  <c r="CV183"/>
  <c r="CW183" s="1"/>
  <c r="CX183" s="1"/>
  <c r="CV252"/>
  <c r="CW252" s="1"/>
  <c r="CX252" s="1"/>
  <c r="CV248"/>
  <c r="CW248" s="1"/>
  <c r="CX248" s="1"/>
  <c r="CV296"/>
  <c r="CW296" s="1"/>
  <c r="CX296" s="1"/>
  <c r="CV59"/>
  <c r="CW59" s="1"/>
  <c r="CX59" s="1"/>
  <c r="CV80"/>
  <c r="CW80" s="1"/>
  <c r="CX80" s="1"/>
  <c r="CV55"/>
  <c r="CW55" s="1"/>
  <c r="CX55" s="1"/>
  <c r="CV77"/>
  <c r="CW77" s="1"/>
  <c r="CX77" s="1"/>
  <c r="CV81"/>
  <c r="CW81" s="1"/>
  <c r="CX81" s="1"/>
  <c r="CV85"/>
  <c r="CW85" s="1"/>
  <c r="CX85" s="1"/>
  <c r="CV138"/>
  <c r="CW138" s="1"/>
  <c r="CV134"/>
  <c r="CW134" s="1"/>
  <c r="CX134" s="1"/>
  <c r="CV125"/>
  <c r="CW125" s="1"/>
  <c r="CX125" s="1"/>
  <c r="CV106"/>
  <c r="CW106" s="1"/>
  <c r="CX106" s="1"/>
  <c r="CV99"/>
  <c r="CW99" s="1"/>
  <c r="CX99" s="1"/>
  <c r="CV161"/>
  <c r="CW161" s="1"/>
  <c r="CX161" s="1"/>
  <c r="CV160"/>
  <c r="CW160" s="1"/>
  <c r="CX160" s="1"/>
  <c r="CR167"/>
  <c r="CV167" s="1"/>
  <c r="CW167" s="1"/>
  <c r="CX167" s="1"/>
  <c r="CV170"/>
  <c r="CW170" s="1"/>
  <c r="CX170" s="1"/>
  <c r="CV175"/>
  <c r="CW175" s="1"/>
  <c r="CX175" s="1"/>
  <c r="CV151"/>
  <c r="CW151" s="1"/>
  <c r="CX151" s="1"/>
  <c r="CV182"/>
  <c r="CW182" s="1"/>
  <c r="CX182" s="1"/>
  <c r="CV217"/>
  <c r="CW217" s="1"/>
  <c r="CX217" s="1"/>
  <c r="CV223"/>
  <c r="CW223" s="1"/>
  <c r="CX223" s="1"/>
  <c r="CV231"/>
  <c r="CW231" s="1"/>
  <c r="CV261"/>
  <c r="CW261" s="1"/>
  <c r="CX261" s="1"/>
  <c r="CV268"/>
  <c r="CW268" s="1"/>
  <c r="CX268" s="1"/>
  <c r="CV291"/>
  <c r="CW291" s="1"/>
  <c r="CX291" s="1"/>
  <c r="CV292"/>
  <c r="CW292" s="1"/>
  <c r="CX292" s="1"/>
  <c r="CV308"/>
  <c r="CW308" s="1"/>
  <c r="CX308" s="1"/>
  <c r="CV297"/>
  <c r="CW297" s="1"/>
  <c r="CX297" s="1"/>
  <c r="CV350"/>
  <c r="CW350" s="1"/>
  <c r="CX350" s="1"/>
  <c r="CV79"/>
  <c r="CW79" s="1"/>
  <c r="CX79" s="1"/>
  <c r="CV58"/>
  <c r="CW58" s="1"/>
  <c r="CX58" s="1"/>
  <c r="CV56"/>
  <c r="CW56" s="1"/>
  <c r="CX56" s="1"/>
  <c r="CV72"/>
  <c r="CW72" s="1"/>
  <c r="CX72" s="1"/>
  <c r="CV63"/>
  <c r="CW63" s="1"/>
  <c r="CX63" s="1"/>
  <c r="CV102"/>
  <c r="CW102" s="1"/>
  <c r="CX102" s="1"/>
  <c r="CV171"/>
  <c r="CW171" s="1"/>
  <c r="CX171" s="1"/>
  <c r="CV147"/>
  <c r="CW147" s="1"/>
  <c r="CX147" s="1"/>
  <c r="CV172"/>
  <c r="CW172" s="1"/>
  <c r="CX172" s="1"/>
  <c r="CV184"/>
  <c r="CW184" s="1"/>
  <c r="CV201"/>
  <c r="CW201" s="1"/>
  <c r="CX201" s="1"/>
  <c r="CV215"/>
  <c r="CW215" s="1"/>
  <c r="CX215" s="1"/>
  <c r="CV208"/>
  <c r="CW208" s="1"/>
  <c r="CX208" s="1"/>
  <c r="CV266"/>
  <c r="CW266" s="1"/>
  <c r="CX266" s="1"/>
  <c r="CV273"/>
  <c r="CW273" s="1"/>
  <c r="CX273" s="1"/>
  <c r="CV285"/>
  <c r="CW285" s="1"/>
  <c r="CX285" s="1"/>
  <c r="CV305"/>
  <c r="CW305" s="1"/>
  <c r="CX305" s="1"/>
  <c r="CV363"/>
  <c r="CW363" s="1"/>
  <c r="CX363" s="1"/>
  <c r="CV346"/>
  <c r="CW346" s="1"/>
  <c r="CX346" s="1"/>
  <c r="CV76"/>
  <c r="CW76" s="1"/>
  <c r="CX76" s="1"/>
  <c r="CV62"/>
  <c r="CW62" s="1"/>
  <c r="CX62" s="1"/>
  <c r="CV114"/>
  <c r="CW114" s="1"/>
  <c r="CX114" s="1"/>
  <c r="CV156"/>
  <c r="CW156" s="1"/>
  <c r="CX156" s="1"/>
  <c r="CV181"/>
  <c r="CW181" s="1"/>
  <c r="CX181" s="1"/>
  <c r="CV168"/>
  <c r="CW168" s="1"/>
  <c r="CX168" s="1"/>
  <c r="CV158"/>
  <c r="CW158" s="1"/>
  <c r="CX158" s="1"/>
  <c r="CV205"/>
  <c r="CW205" s="1"/>
  <c r="CX205" s="1"/>
  <c r="CV192"/>
  <c r="CW192" s="1"/>
  <c r="CX192" s="1"/>
  <c r="CV204"/>
  <c r="CW204" s="1"/>
  <c r="CX204" s="1"/>
  <c r="CV219"/>
  <c r="CW219" s="1"/>
  <c r="CX219" s="1"/>
  <c r="CV265"/>
  <c r="CW265" s="1"/>
  <c r="CX265" s="1"/>
  <c r="CV239"/>
  <c r="CW239" s="1"/>
  <c r="CX239" s="1"/>
  <c r="CV244"/>
  <c r="CW244" s="1"/>
  <c r="CX244" s="1"/>
  <c r="CV253"/>
  <c r="CW253" s="1"/>
  <c r="CX253" s="1"/>
  <c r="CV262"/>
  <c r="CW262" s="1"/>
  <c r="CX262" s="1"/>
  <c r="CV241"/>
  <c r="CW241" s="1"/>
  <c r="CX241" s="1"/>
  <c r="CV255"/>
  <c r="CW255" s="1"/>
  <c r="CX255" s="1"/>
  <c r="CV321"/>
  <c r="CW321" s="1"/>
  <c r="CV319"/>
  <c r="CW319" s="1"/>
  <c r="CX319" s="1"/>
  <c r="CV318"/>
  <c r="CW318" s="1"/>
  <c r="CX318" s="1"/>
  <c r="CV338"/>
  <c r="CW338" s="1"/>
  <c r="CX338" s="1"/>
  <c r="CV352"/>
  <c r="CW352" s="1"/>
  <c r="CX352" s="1"/>
  <c r="CV84"/>
  <c r="CW84" s="1"/>
  <c r="CX84" s="1"/>
  <c r="CV65"/>
  <c r="CW65" s="1"/>
  <c r="CX65" s="1"/>
  <c r="CV86"/>
  <c r="CW86" s="1"/>
  <c r="CX86" s="1"/>
  <c r="CV53"/>
  <c r="CW53" s="1"/>
  <c r="CX53" s="1"/>
  <c r="CV66"/>
  <c r="CW66" s="1"/>
  <c r="CX66" s="1"/>
  <c r="CV126"/>
  <c r="CW126" s="1"/>
  <c r="CX126" s="1"/>
  <c r="CV130"/>
  <c r="CW130" s="1"/>
  <c r="CX130" s="1"/>
  <c r="CV128"/>
  <c r="CW128" s="1"/>
  <c r="CX128" s="1"/>
  <c r="CV116"/>
  <c r="CW116" s="1"/>
  <c r="CX116" s="1"/>
  <c r="CV135"/>
  <c r="CW135" s="1"/>
  <c r="CX135" s="1"/>
  <c r="CV164"/>
  <c r="CW164" s="1"/>
  <c r="CX164" s="1"/>
  <c r="CV207"/>
  <c r="CW207" s="1"/>
  <c r="CX207" s="1"/>
  <c r="CV194"/>
  <c r="CW194" s="1"/>
  <c r="CX194" s="1"/>
  <c r="CV196"/>
  <c r="CW196" s="1"/>
  <c r="CX196" s="1"/>
  <c r="CV198"/>
  <c r="CW198" s="1"/>
  <c r="CX198" s="1"/>
  <c r="CV193"/>
  <c r="CW193" s="1"/>
  <c r="CX193" s="1"/>
  <c r="CV227"/>
  <c r="CW227" s="1"/>
  <c r="CX227" s="1"/>
  <c r="CV199"/>
  <c r="CW199" s="1"/>
  <c r="CX199" s="1"/>
  <c r="CV203"/>
  <c r="CW203" s="1"/>
  <c r="CX203" s="1"/>
  <c r="CV246"/>
  <c r="CW246" s="1"/>
  <c r="CX246" s="1"/>
  <c r="CV267"/>
  <c r="CW267" s="1"/>
  <c r="CX267" s="1"/>
  <c r="CV270"/>
  <c r="CW270" s="1"/>
  <c r="CX270" s="1"/>
  <c r="CV245"/>
  <c r="CW245" s="1"/>
  <c r="CX245" s="1"/>
  <c r="CV276"/>
  <c r="CW276" s="1"/>
  <c r="CV288"/>
  <c r="CW288" s="1"/>
  <c r="CX288" s="1"/>
  <c r="CV311"/>
  <c r="CW311" s="1"/>
  <c r="CX311" s="1"/>
  <c r="CV293"/>
  <c r="CW293" s="1"/>
  <c r="CX293" s="1"/>
  <c r="CV295"/>
  <c r="CW295" s="1"/>
  <c r="CX295" s="1"/>
  <c r="CV336"/>
  <c r="CW336" s="1"/>
  <c r="CX336" s="1"/>
  <c r="CV357"/>
  <c r="CW357" s="1"/>
  <c r="CX357" s="1"/>
  <c r="CR337"/>
  <c r="CT337"/>
  <c r="CR347"/>
  <c r="CT347"/>
  <c r="CT349"/>
  <c r="CR349"/>
  <c r="CR333"/>
  <c r="CT333"/>
  <c r="CR351"/>
  <c r="CT351"/>
  <c r="CT345"/>
  <c r="CR345"/>
  <c r="CR358"/>
  <c r="CT358"/>
  <c r="CR314"/>
  <c r="CT314"/>
  <c r="CR302"/>
  <c r="CT302"/>
  <c r="CR310"/>
  <c r="CT310"/>
  <c r="CR306"/>
  <c r="CT306"/>
  <c r="CR289"/>
  <c r="CT289"/>
  <c r="CT247"/>
  <c r="CR247"/>
  <c r="CT258"/>
  <c r="CR258"/>
  <c r="CT259"/>
  <c r="CR259"/>
  <c r="CR212"/>
  <c r="CT212"/>
  <c r="CT214"/>
  <c r="CR214"/>
  <c r="CR169"/>
  <c r="CT169"/>
  <c r="CR173"/>
  <c r="CT173"/>
  <c r="CR177"/>
  <c r="CT177"/>
  <c r="CT163"/>
  <c r="CR163"/>
  <c r="CR165"/>
  <c r="CT165"/>
  <c r="CR113"/>
  <c r="CT113"/>
  <c r="CR105"/>
  <c r="CT105"/>
  <c r="CR101"/>
  <c r="CT101"/>
  <c r="CR119"/>
  <c r="CT119"/>
  <c r="CR123"/>
  <c r="CT123"/>
  <c r="CT121"/>
  <c r="CR121"/>
  <c r="CR127"/>
  <c r="CT127"/>
  <c r="CT91"/>
  <c r="CR91"/>
  <c r="CT83"/>
  <c r="CR83"/>
  <c r="CT75"/>
  <c r="CR75"/>
  <c r="CT87"/>
  <c r="CR87"/>
  <c r="CV337" l="1"/>
  <c r="CW337" s="1"/>
  <c r="CX337" s="1"/>
  <c r="CV358"/>
  <c r="CW358" s="1"/>
  <c r="CX358" s="1"/>
  <c r="CV302"/>
  <c r="CW302" s="1"/>
  <c r="CX302" s="1"/>
  <c r="CV123"/>
  <c r="CW123" s="1"/>
  <c r="CX123" s="1"/>
  <c r="CV173"/>
  <c r="CW173" s="1"/>
  <c r="CX173" s="1"/>
  <c r="CV306"/>
  <c r="CW306" s="1"/>
  <c r="CX306" s="1"/>
  <c r="CV169"/>
  <c r="CW169" s="1"/>
  <c r="CX169" s="1"/>
  <c r="CV314"/>
  <c r="CW314" s="1"/>
  <c r="CX314" s="1"/>
  <c r="CV347"/>
  <c r="CW347" s="1"/>
  <c r="CX347" s="1"/>
  <c r="CV119"/>
  <c r="CW119" s="1"/>
  <c r="CX119" s="1"/>
  <c r="CV212"/>
  <c r="CW212" s="1"/>
  <c r="CX212" s="1"/>
  <c r="CV333"/>
  <c r="CW333" s="1"/>
  <c r="CX333" s="1"/>
  <c r="CV247"/>
  <c r="CW247" s="1"/>
  <c r="CX247" s="1"/>
  <c r="CV91"/>
  <c r="CW91" s="1"/>
  <c r="CV177"/>
  <c r="CW177" s="1"/>
  <c r="CX177" s="1"/>
  <c r="CV258"/>
  <c r="CW258" s="1"/>
  <c r="CX258" s="1"/>
  <c r="CV289"/>
  <c r="CW289" s="1"/>
  <c r="CX289" s="1"/>
  <c r="CV127"/>
  <c r="CW127" s="1"/>
  <c r="CX127" s="1"/>
  <c r="CV101"/>
  <c r="CW101" s="1"/>
  <c r="CX101" s="1"/>
  <c r="CV163"/>
  <c r="CW163" s="1"/>
  <c r="CX163" s="1"/>
  <c r="CV310"/>
  <c r="CW310" s="1"/>
  <c r="CX310" s="1"/>
  <c r="CV345"/>
  <c r="CW345" s="1"/>
  <c r="CX345" s="1"/>
  <c r="CV87"/>
  <c r="CW87" s="1"/>
  <c r="CX87" s="1"/>
  <c r="CV83"/>
  <c r="CW83" s="1"/>
  <c r="CX83" s="1"/>
  <c r="CV121"/>
  <c r="CW121" s="1"/>
  <c r="CX121" s="1"/>
  <c r="CV105"/>
  <c r="CW105" s="1"/>
  <c r="CX105" s="1"/>
  <c r="CV165"/>
  <c r="CW165" s="1"/>
  <c r="CX165" s="1"/>
  <c r="CV214"/>
  <c r="CW214" s="1"/>
  <c r="CX214" s="1"/>
  <c r="CV259"/>
  <c r="CW259" s="1"/>
  <c r="CX259" s="1"/>
  <c r="CV351"/>
  <c r="CW351" s="1"/>
  <c r="CX351" s="1"/>
  <c r="CV75"/>
  <c r="CW75" s="1"/>
  <c r="CX75" s="1"/>
  <c r="CV113"/>
  <c r="CW113" s="1"/>
  <c r="CX113" s="1"/>
  <c r="CV349"/>
  <c r="CW349" s="1"/>
  <c r="CX349" s="1"/>
  <c r="CK7" l="1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L31" s="1"/>
  <c r="CN31" s="1"/>
  <c r="CK32"/>
  <c r="CL32" s="1"/>
  <c r="CN32" s="1"/>
  <c r="CK33"/>
  <c r="CL33" s="1"/>
  <c r="CN33" s="1"/>
  <c r="CK34"/>
  <c r="CL34" s="1"/>
  <c r="CN34" s="1"/>
  <c r="CK35"/>
  <c r="CL35" s="1"/>
  <c r="CN35" s="1"/>
  <c r="CK36"/>
  <c r="CL36" s="1"/>
  <c r="CN36" s="1"/>
  <c r="CK37"/>
  <c r="CL37" s="1"/>
  <c r="CN37" s="1"/>
  <c r="CK38"/>
  <c r="CL38" s="1"/>
  <c r="CN38" s="1"/>
  <c r="CK39"/>
  <c r="CL39" s="1"/>
  <c r="CN39" s="1"/>
  <c r="CK40"/>
  <c r="CL40" s="1"/>
  <c r="CN40" s="1"/>
  <c r="CK41"/>
  <c r="CL41" s="1"/>
  <c r="CN41" s="1"/>
  <c r="CK42"/>
  <c r="CL42" s="1"/>
  <c r="CN42" s="1"/>
  <c r="CK43"/>
  <c r="CL43" s="1"/>
  <c r="CN43" s="1"/>
  <c r="CK44"/>
  <c r="CL44" s="1"/>
  <c r="CN44" s="1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F31" s="1"/>
  <c r="CH31" s="1"/>
  <c r="CE32"/>
  <c r="CF32" s="1"/>
  <c r="CH32" s="1"/>
  <c r="CE33"/>
  <c r="CF33" s="1"/>
  <c r="CH33" s="1"/>
  <c r="CE34"/>
  <c r="CF34" s="1"/>
  <c r="CH34" s="1"/>
  <c r="CE35"/>
  <c r="CF35" s="1"/>
  <c r="CH35" s="1"/>
  <c r="CE36"/>
  <c r="CF36" s="1"/>
  <c r="CH36" s="1"/>
  <c r="CE37"/>
  <c r="CF37" s="1"/>
  <c r="CH37" s="1"/>
  <c r="CE38"/>
  <c r="CF38" s="1"/>
  <c r="CH38" s="1"/>
  <c r="CE39"/>
  <c r="CF39" s="1"/>
  <c r="CH39" s="1"/>
  <c r="CE40"/>
  <c r="CF40" s="1"/>
  <c r="CH40" s="1"/>
  <c r="CE41"/>
  <c r="CF41" s="1"/>
  <c r="CH41" s="1"/>
  <c r="CE42"/>
  <c r="CF42" s="1"/>
  <c r="CH42" s="1"/>
  <c r="CE43"/>
  <c r="CF43" s="1"/>
  <c r="CH43" s="1"/>
  <c r="CE44"/>
  <c r="CF44" s="1"/>
  <c r="CH44" s="1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CA31" s="1"/>
  <c r="CC31" s="1"/>
  <c r="BZ32"/>
  <c r="CA32" s="1"/>
  <c r="CC32" s="1"/>
  <c r="BZ33"/>
  <c r="CA33" s="1"/>
  <c r="CC33" s="1"/>
  <c r="BZ34"/>
  <c r="CA34" s="1"/>
  <c r="CC34" s="1"/>
  <c r="BZ35"/>
  <c r="CA35" s="1"/>
  <c r="CC35" s="1"/>
  <c r="BZ36"/>
  <c r="CA36" s="1"/>
  <c r="CC36" s="1"/>
  <c r="BZ37"/>
  <c r="CA37" s="1"/>
  <c r="CC37" s="1"/>
  <c r="BZ38"/>
  <c r="CA38" s="1"/>
  <c r="CC38" s="1"/>
  <c r="BZ39"/>
  <c r="CA39" s="1"/>
  <c r="CC39" s="1"/>
  <c r="BZ40"/>
  <c r="CA40" s="1"/>
  <c r="CC40" s="1"/>
  <c r="BZ41"/>
  <c r="CA41" s="1"/>
  <c r="CC41" s="1"/>
  <c r="BZ42"/>
  <c r="CA42" s="1"/>
  <c r="CC42" s="1"/>
  <c r="BZ43"/>
  <c r="CA43" s="1"/>
  <c r="CC43" s="1"/>
  <c r="BZ44"/>
  <c r="CA44" s="1"/>
  <c r="CC44" s="1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U31" s="1"/>
  <c r="BT32"/>
  <c r="BU32" s="1"/>
  <c r="BT33"/>
  <c r="BU33" s="1"/>
  <c r="BT34"/>
  <c r="BU34" s="1"/>
  <c r="BT35"/>
  <c r="BU35" s="1"/>
  <c r="BT36"/>
  <c r="BU36" s="1"/>
  <c r="BT37"/>
  <c r="BU37" s="1"/>
  <c r="BT38"/>
  <c r="BU38" s="1"/>
  <c r="BT39"/>
  <c r="BU39" s="1"/>
  <c r="BT40"/>
  <c r="BU40" s="1"/>
  <c r="BT41"/>
  <c r="BU41" s="1"/>
  <c r="BT42"/>
  <c r="BU42" s="1"/>
  <c r="BT43"/>
  <c r="BU43" s="1"/>
  <c r="BT44"/>
  <c r="BU44" s="1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Q31" s="1"/>
  <c r="BP32"/>
  <c r="BQ32" s="1"/>
  <c r="BP33"/>
  <c r="BQ33" s="1"/>
  <c r="BP34"/>
  <c r="BQ34" s="1"/>
  <c r="BP35"/>
  <c r="BQ35" s="1"/>
  <c r="BP36"/>
  <c r="BQ36" s="1"/>
  <c r="BP37"/>
  <c r="BQ37" s="1"/>
  <c r="BP38"/>
  <c r="BQ38" s="1"/>
  <c r="BP39"/>
  <c r="BQ39" s="1"/>
  <c r="BP40"/>
  <c r="BQ40" s="1"/>
  <c r="BP41"/>
  <c r="BQ41" s="1"/>
  <c r="BP42"/>
  <c r="BQ42" s="1"/>
  <c r="BP43"/>
  <c r="BQ43" s="1"/>
  <c r="BP44"/>
  <c r="BQ44" s="1"/>
  <c r="BP7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M31" s="1"/>
  <c r="BL32"/>
  <c r="BM32" s="1"/>
  <c r="BL33"/>
  <c r="BM33" s="1"/>
  <c r="BL34"/>
  <c r="BM34" s="1"/>
  <c r="BL35"/>
  <c r="BM35" s="1"/>
  <c r="BL36"/>
  <c r="BM36" s="1"/>
  <c r="BL37"/>
  <c r="BM37" s="1"/>
  <c r="BL38"/>
  <c r="BM38" s="1"/>
  <c r="BL39"/>
  <c r="BM39" s="1"/>
  <c r="BL40"/>
  <c r="BM40" s="1"/>
  <c r="BL41"/>
  <c r="BM41" s="1"/>
  <c r="BL42"/>
  <c r="BM42" s="1"/>
  <c r="BL43"/>
  <c r="BM43" s="1"/>
  <c r="BL44"/>
  <c r="BM44" s="1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I31" s="1"/>
  <c r="BH32"/>
  <c r="BI32" s="1"/>
  <c r="BH33"/>
  <c r="BI33" s="1"/>
  <c r="BH34"/>
  <c r="BI34" s="1"/>
  <c r="BH35"/>
  <c r="BI35" s="1"/>
  <c r="BH36"/>
  <c r="BI36" s="1"/>
  <c r="BH37"/>
  <c r="BI37" s="1"/>
  <c r="BH38"/>
  <c r="BI38" s="1"/>
  <c r="BH39"/>
  <c r="BI39" s="1"/>
  <c r="BH40"/>
  <c r="BI40" s="1"/>
  <c r="BH41"/>
  <c r="BI41" s="1"/>
  <c r="BH42"/>
  <c r="BI42" s="1"/>
  <c r="BH43"/>
  <c r="BI43" s="1"/>
  <c r="BH44"/>
  <c r="BI44" s="1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BA31" s="1"/>
  <c r="BC31" s="1"/>
  <c r="AZ32"/>
  <c r="BA32" s="1"/>
  <c r="BC32" s="1"/>
  <c r="AZ33"/>
  <c r="BA33" s="1"/>
  <c r="BC33" s="1"/>
  <c r="AZ34"/>
  <c r="BA34" s="1"/>
  <c r="BC34" s="1"/>
  <c r="AZ35"/>
  <c r="BA35" s="1"/>
  <c r="BC35" s="1"/>
  <c r="AZ36"/>
  <c r="BA36" s="1"/>
  <c r="BC36" s="1"/>
  <c r="AZ37"/>
  <c r="BA37" s="1"/>
  <c r="BC37" s="1"/>
  <c r="AZ38"/>
  <c r="BA38" s="1"/>
  <c r="BC38" s="1"/>
  <c r="AZ39"/>
  <c r="BA39" s="1"/>
  <c r="BC39" s="1"/>
  <c r="AZ40"/>
  <c r="BA40" s="1"/>
  <c r="BC40" s="1"/>
  <c r="AZ41"/>
  <c r="BA41" s="1"/>
  <c r="BC41" s="1"/>
  <c r="AZ42"/>
  <c r="BA42" s="1"/>
  <c r="BC42" s="1"/>
  <c r="AZ43"/>
  <c r="BA43" s="1"/>
  <c r="BC43" s="1"/>
  <c r="AZ44"/>
  <c r="BA44" s="1"/>
  <c r="BC44" s="1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V31" s="1"/>
  <c r="AU32"/>
  <c r="AV32" s="1"/>
  <c r="AU33"/>
  <c r="AV33" s="1"/>
  <c r="AU34"/>
  <c r="AV34" s="1"/>
  <c r="AU35"/>
  <c r="AV35" s="1"/>
  <c r="AU36"/>
  <c r="AV36" s="1"/>
  <c r="AU37"/>
  <c r="AV37" s="1"/>
  <c r="AU38"/>
  <c r="AV38" s="1"/>
  <c r="AU39"/>
  <c r="AV39" s="1"/>
  <c r="AU40"/>
  <c r="AV40" s="1"/>
  <c r="AU41"/>
  <c r="AV41" s="1"/>
  <c r="AU42"/>
  <c r="AV42" s="1"/>
  <c r="AU43"/>
  <c r="AV43" s="1"/>
  <c r="AU44"/>
  <c r="AV44" s="1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L31" s="1"/>
  <c r="AK32"/>
  <c r="AL32" s="1"/>
  <c r="AK33"/>
  <c r="AL33" s="1"/>
  <c r="AK34"/>
  <c r="AL34" s="1"/>
  <c r="AK35"/>
  <c r="AL35" s="1"/>
  <c r="AK36"/>
  <c r="AL36" s="1"/>
  <c r="AK37"/>
  <c r="AL37" s="1"/>
  <c r="AK38"/>
  <c r="AL38" s="1"/>
  <c r="AK39"/>
  <c r="AL39" s="1"/>
  <c r="AK40"/>
  <c r="AL40" s="1"/>
  <c r="AK41"/>
  <c r="AL41" s="1"/>
  <c r="AK42"/>
  <c r="AL42" s="1"/>
  <c r="AK43"/>
  <c r="AL43" s="1"/>
  <c r="AK44"/>
  <c r="AL44" s="1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H31" s="1"/>
  <c r="AG32"/>
  <c r="AH32" s="1"/>
  <c r="AG33"/>
  <c r="AH33" s="1"/>
  <c r="AG34"/>
  <c r="AH34" s="1"/>
  <c r="AG35"/>
  <c r="AH35" s="1"/>
  <c r="AG36"/>
  <c r="AH36" s="1"/>
  <c r="AG37"/>
  <c r="AH37" s="1"/>
  <c r="AG38"/>
  <c r="AH38" s="1"/>
  <c r="AG39"/>
  <c r="AH39" s="1"/>
  <c r="AG40"/>
  <c r="AH40" s="1"/>
  <c r="AG41"/>
  <c r="AH41" s="1"/>
  <c r="AG42"/>
  <c r="AH42" s="1"/>
  <c r="AG43"/>
  <c r="AH43" s="1"/>
  <c r="AG44"/>
  <c r="AH44" s="1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D31" s="1"/>
  <c r="AC32"/>
  <c r="AC33"/>
  <c r="AC34"/>
  <c r="AC35"/>
  <c r="AC36"/>
  <c r="AC37"/>
  <c r="AC38"/>
  <c r="AC39"/>
  <c r="AC40"/>
  <c r="AC41"/>
  <c r="AC42"/>
  <c r="AC43"/>
  <c r="AC44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Y31" s="1"/>
  <c r="X32"/>
  <c r="Y32" s="1"/>
  <c r="X33"/>
  <c r="Y33" s="1"/>
  <c r="X34"/>
  <c r="Y34" s="1"/>
  <c r="X35"/>
  <c r="Y35" s="1"/>
  <c r="X36"/>
  <c r="Y36" s="1"/>
  <c r="X37"/>
  <c r="Y37" s="1"/>
  <c r="X38"/>
  <c r="Y38" s="1"/>
  <c r="X39"/>
  <c r="Y39" s="1"/>
  <c r="X40"/>
  <c r="Y40" s="1"/>
  <c r="Y41"/>
  <c r="X42"/>
  <c r="Y42" s="1"/>
  <c r="X43"/>
  <c r="Y43" s="1"/>
  <c r="X44"/>
  <c r="Y44" s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U43"/>
  <c r="T44"/>
  <c r="U44" s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CK6"/>
  <c r="CE6"/>
  <c r="CF6" s="1"/>
  <c r="CH6" s="1"/>
  <c r="BZ6"/>
  <c r="CA6" s="1"/>
  <c r="BT6"/>
  <c r="BU6" s="1"/>
  <c r="BP6"/>
  <c r="BQ6" s="1"/>
  <c r="BL6"/>
  <c r="BH6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7"/>
  <c r="M7" s="1"/>
  <c r="L8"/>
  <c r="M8" s="1"/>
  <c r="AZ6"/>
  <c r="AU6"/>
  <c r="AQ6"/>
  <c r="AK6"/>
  <c r="AL6" s="1"/>
  <c r="AG6"/>
  <c r="AC6"/>
  <c r="X6"/>
  <c r="T6"/>
  <c r="U6" s="1"/>
  <c r="P6"/>
  <c r="L6"/>
  <c r="M6" s="1"/>
  <c r="AM44" l="1"/>
  <c r="AM40"/>
  <c r="AM36"/>
  <c r="AM32"/>
  <c r="AW41"/>
  <c r="AW33"/>
  <c r="AM43"/>
  <c r="AM39"/>
  <c r="AM35"/>
  <c r="AW44"/>
  <c r="AW40"/>
  <c r="AW36"/>
  <c r="AW32"/>
  <c r="Z30"/>
  <c r="Z26"/>
  <c r="Z22"/>
  <c r="Z18"/>
  <c r="Z14"/>
  <c r="Z10"/>
  <c r="Z8"/>
  <c r="Z28"/>
  <c r="Z24"/>
  <c r="Z20"/>
  <c r="Z16"/>
  <c r="Z12"/>
  <c r="AM41"/>
  <c r="AM37"/>
  <c r="AM33"/>
  <c r="AW42"/>
  <c r="AW38"/>
  <c r="AW34"/>
  <c r="AM42"/>
  <c r="AM38"/>
  <c r="AM34"/>
  <c r="AW43"/>
  <c r="AW39"/>
  <c r="AW35"/>
  <c r="AW31"/>
  <c r="AW37"/>
  <c r="Z40"/>
  <c r="Z32"/>
  <c r="AA32" s="1"/>
  <c r="Z34"/>
  <c r="Z42"/>
  <c r="Z38"/>
  <c r="AA38" s="1"/>
  <c r="Z44"/>
  <c r="Z36"/>
  <c r="Q29"/>
  <c r="Q27"/>
  <c r="Q25"/>
  <c r="Q23"/>
  <c r="Q21"/>
  <c r="Q19"/>
  <c r="Q17"/>
  <c r="Q15"/>
  <c r="Q13"/>
  <c r="Q11"/>
  <c r="Q9"/>
  <c r="Q7"/>
  <c r="U29"/>
  <c r="U27"/>
  <c r="U25"/>
  <c r="U23"/>
  <c r="U21"/>
  <c r="U19"/>
  <c r="U17"/>
  <c r="U15"/>
  <c r="U13"/>
  <c r="U11"/>
  <c r="U9"/>
  <c r="U7"/>
  <c r="Y29"/>
  <c r="Y27"/>
  <c r="Y25"/>
  <c r="Y23"/>
  <c r="Y21"/>
  <c r="Y19"/>
  <c r="Y17"/>
  <c r="Y15"/>
  <c r="Y13"/>
  <c r="Y11"/>
  <c r="Y9"/>
  <c r="Y7"/>
  <c r="AD29"/>
  <c r="AM27"/>
  <c r="AM25"/>
  <c r="AM23"/>
  <c r="AM21"/>
  <c r="AM19"/>
  <c r="AM17"/>
  <c r="AM15"/>
  <c r="AM13"/>
  <c r="AM11"/>
  <c r="AM9"/>
  <c r="AM7"/>
  <c r="AH29"/>
  <c r="AH27"/>
  <c r="AH25"/>
  <c r="AH23"/>
  <c r="AH21"/>
  <c r="AH19"/>
  <c r="AH17"/>
  <c r="AH15"/>
  <c r="AH13"/>
  <c r="AH11"/>
  <c r="AH9"/>
  <c r="AH7"/>
  <c r="AL29"/>
  <c r="AL27"/>
  <c r="AL25"/>
  <c r="AL23"/>
  <c r="AL21"/>
  <c r="AL19"/>
  <c r="AL17"/>
  <c r="AL15"/>
  <c r="AL13"/>
  <c r="AL11"/>
  <c r="AL9"/>
  <c r="AL7"/>
  <c r="AW29"/>
  <c r="AW27"/>
  <c r="AW25"/>
  <c r="AW23"/>
  <c r="AW21"/>
  <c r="AW19"/>
  <c r="AW17"/>
  <c r="AW15"/>
  <c r="AW13"/>
  <c r="AW11"/>
  <c r="AW9"/>
  <c r="AW7"/>
  <c r="AV29"/>
  <c r="AV27"/>
  <c r="AV25"/>
  <c r="AV23"/>
  <c r="AV21"/>
  <c r="AV19"/>
  <c r="AV17"/>
  <c r="AV15"/>
  <c r="AV13"/>
  <c r="AV11"/>
  <c r="AV9"/>
  <c r="AV7"/>
  <c r="BA29"/>
  <c r="BA27"/>
  <c r="BA25"/>
  <c r="BA23"/>
  <c r="BA21"/>
  <c r="BA19"/>
  <c r="BA17"/>
  <c r="BA15"/>
  <c r="BA13"/>
  <c r="BA11"/>
  <c r="BA9"/>
  <c r="BA7"/>
  <c r="BI29"/>
  <c r="BI27"/>
  <c r="BI25"/>
  <c r="BI23"/>
  <c r="BI21"/>
  <c r="BI19"/>
  <c r="BI17"/>
  <c r="BI15"/>
  <c r="BI13"/>
  <c r="BI11"/>
  <c r="BI9"/>
  <c r="BI7"/>
  <c r="BM29"/>
  <c r="BM27"/>
  <c r="BM25"/>
  <c r="BM23"/>
  <c r="BM21"/>
  <c r="BM19"/>
  <c r="BM17"/>
  <c r="BM15"/>
  <c r="BM13"/>
  <c r="BM11"/>
  <c r="BM9"/>
  <c r="BM7"/>
  <c r="BQ30"/>
  <c r="BQ28"/>
  <c r="BQ26"/>
  <c r="BQ24"/>
  <c r="BQ22"/>
  <c r="BQ20"/>
  <c r="BQ18"/>
  <c r="BQ16"/>
  <c r="BQ14"/>
  <c r="BQ12"/>
  <c r="BQ10"/>
  <c r="BQ8"/>
  <c r="BU29"/>
  <c r="BU27"/>
  <c r="BU25"/>
  <c r="BU23"/>
  <c r="BU21"/>
  <c r="BU19"/>
  <c r="BU17"/>
  <c r="BU15"/>
  <c r="BU13"/>
  <c r="BU11"/>
  <c r="BU9"/>
  <c r="BU7"/>
  <c r="CA29"/>
  <c r="CA27"/>
  <c r="CA25"/>
  <c r="CA23"/>
  <c r="CA21"/>
  <c r="CA19"/>
  <c r="CA17"/>
  <c r="CA15"/>
  <c r="CA13"/>
  <c r="CA11"/>
  <c r="CA9"/>
  <c r="CA7"/>
  <c r="CF29"/>
  <c r="CF27"/>
  <c r="CF25"/>
  <c r="CF23"/>
  <c r="CF21"/>
  <c r="CF19"/>
  <c r="CF17"/>
  <c r="CF15"/>
  <c r="CF13"/>
  <c r="CF11"/>
  <c r="CF9"/>
  <c r="CF7"/>
  <c r="CL29"/>
  <c r="CL27"/>
  <c r="CL25"/>
  <c r="CL23"/>
  <c r="CL21"/>
  <c r="CL19"/>
  <c r="CL17"/>
  <c r="CL15"/>
  <c r="CL13"/>
  <c r="CL11"/>
  <c r="CL9"/>
  <c r="CL7"/>
  <c r="Q6"/>
  <c r="AD6"/>
  <c r="AR6"/>
  <c r="Q30"/>
  <c r="Q28"/>
  <c r="Q26"/>
  <c r="Q24"/>
  <c r="Q22"/>
  <c r="Q20"/>
  <c r="Q18"/>
  <c r="Q16"/>
  <c r="Q14"/>
  <c r="Q12"/>
  <c r="Q10"/>
  <c r="Q8"/>
  <c r="U30"/>
  <c r="U28"/>
  <c r="U26"/>
  <c r="U24"/>
  <c r="U22"/>
  <c r="U20"/>
  <c r="U18"/>
  <c r="U16"/>
  <c r="U14"/>
  <c r="U12"/>
  <c r="U10"/>
  <c r="U8"/>
  <c r="Y30"/>
  <c r="Y28"/>
  <c r="Y26"/>
  <c r="Y24"/>
  <c r="Y22"/>
  <c r="Y20"/>
  <c r="Y18"/>
  <c r="Y16"/>
  <c r="Y14"/>
  <c r="Y12"/>
  <c r="Y10"/>
  <c r="Y8"/>
  <c r="AD30"/>
  <c r="AH30"/>
  <c r="AH28"/>
  <c r="AH26"/>
  <c r="AH24"/>
  <c r="AH22"/>
  <c r="AH20"/>
  <c r="AH18"/>
  <c r="AH16"/>
  <c r="AH14"/>
  <c r="AH12"/>
  <c r="AH10"/>
  <c r="AH8"/>
  <c r="AL30"/>
  <c r="AL28"/>
  <c r="AL26"/>
  <c r="AL24"/>
  <c r="AL22"/>
  <c r="AL20"/>
  <c r="AL18"/>
  <c r="AL16"/>
  <c r="AL14"/>
  <c r="AL12"/>
  <c r="AL10"/>
  <c r="AL8"/>
  <c r="AW30"/>
  <c r="AW28"/>
  <c r="AW26"/>
  <c r="AW24"/>
  <c r="AW22"/>
  <c r="AW20"/>
  <c r="AW18"/>
  <c r="AW16"/>
  <c r="AW14"/>
  <c r="AW12"/>
  <c r="AW10"/>
  <c r="AW8"/>
  <c r="AV30"/>
  <c r="AV28"/>
  <c r="AV26"/>
  <c r="AV24"/>
  <c r="AV22"/>
  <c r="AV20"/>
  <c r="AV18"/>
  <c r="AV16"/>
  <c r="AV14"/>
  <c r="AV12"/>
  <c r="AV10"/>
  <c r="AV8"/>
  <c r="BA30"/>
  <c r="BA28"/>
  <c r="BA26"/>
  <c r="BA24"/>
  <c r="BA22"/>
  <c r="BA20"/>
  <c r="BA18"/>
  <c r="BA16"/>
  <c r="BA14"/>
  <c r="BA12"/>
  <c r="BA10"/>
  <c r="BA8"/>
  <c r="BI30"/>
  <c r="BI28"/>
  <c r="BI26"/>
  <c r="BI24"/>
  <c r="BI22"/>
  <c r="BI20"/>
  <c r="BI18"/>
  <c r="BI16"/>
  <c r="BI14"/>
  <c r="BI12"/>
  <c r="BI10"/>
  <c r="BI8"/>
  <c r="BM30"/>
  <c r="BM28"/>
  <c r="BM26"/>
  <c r="BM24"/>
  <c r="BM22"/>
  <c r="BM20"/>
  <c r="BM18"/>
  <c r="BM16"/>
  <c r="BM14"/>
  <c r="BM12"/>
  <c r="BM10"/>
  <c r="BM8"/>
  <c r="BQ7"/>
  <c r="BQ29"/>
  <c r="BQ27"/>
  <c r="BQ25"/>
  <c r="BQ23"/>
  <c r="BQ21"/>
  <c r="BQ19"/>
  <c r="BQ17"/>
  <c r="BQ15"/>
  <c r="BQ13"/>
  <c r="BQ11"/>
  <c r="BQ9"/>
  <c r="BU30"/>
  <c r="BU28"/>
  <c r="BU26"/>
  <c r="BU24"/>
  <c r="BU22"/>
  <c r="BU20"/>
  <c r="BU18"/>
  <c r="BU16"/>
  <c r="BU14"/>
  <c r="BU12"/>
  <c r="BU10"/>
  <c r="BU8"/>
  <c r="CA30"/>
  <c r="CA28"/>
  <c r="CA26"/>
  <c r="CA24"/>
  <c r="CA22"/>
  <c r="CA20"/>
  <c r="CA18"/>
  <c r="CA16"/>
  <c r="CA14"/>
  <c r="CA12"/>
  <c r="CA10"/>
  <c r="CA8"/>
  <c r="CF30"/>
  <c r="CF28"/>
  <c r="CF26"/>
  <c r="CF24"/>
  <c r="CF22"/>
  <c r="CF20"/>
  <c r="CF18"/>
  <c r="CF16"/>
  <c r="CF14"/>
  <c r="CF12"/>
  <c r="CF10"/>
  <c r="CF8"/>
  <c r="CL30"/>
  <c r="CL28"/>
  <c r="CL26"/>
  <c r="CL24"/>
  <c r="CL22"/>
  <c r="CL20"/>
  <c r="CL18"/>
  <c r="CL16"/>
  <c r="CL14"/>
  <c r="CL12"/>
  <c r="CL10"/>
  <c r="CL8"/>
  <c r="BB8"/>
  <c r="BB7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Z43"/>
  <c r="AA43" s="1"/>
  <c r="Z41"/>
  <c r="AA41" s="1"/>
  <c r="Z39"/>
  <c r="Z37"/>
  <c r="AA37" s="1"/>
  <c r="Z35"/>
  <c r="Z33"/>
  <c r="AA33" s="1"/>
  <c r="Z31"/>
  <c r="Z29"/>
  <c r="Z27"/>
  <c r="Z25"/>
  <c r="Z23"/>
  <c r="Z21"/>
  <c r="Z19"/>
  <c r="Z17"/>
  <c r="Z15"/>
  <c r="Z13"/>
  <c r="Z11"/>
  <c r="Z9"/>
  <c r="Z7"/>
  <c r="AM28"/>
  <c r="AM26"/>
  <c r="AM24"/>
  <c r="AM22"/>
  <c r="AM20"/>
  <c r="AM18"/>
  <c r="AM16"/>
  <c r="AM14"/>
  <c r="AM12"/>
  <c r="AM10"/>
  <c r="AM8"/>
  <c r="AR44"/>
  <c r="AR43"/>
  <c r="AX43" s="1"/>
  <c r="AR42"/>
  <c r="AX42" s="1"/>
  <c r="AR41"/>
  <c r="AX41" s="1"/>
  <c r="AR40"/>
  <c r="AR39"/>
  <c r="AR38"/>
  <c r="AX38" s="1"/>
  <c r="AR37"/>
  <c r="AX37" s="1"/>
  <c r="AR36"/>
  <c r="AX36" s="1"/>
  <c r="AR35"/>
  <c r="AR34"/>
  <c r="AR33"/>
  <c r="AR32"/>
  <c r="AX32" s="1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AX44"/>
  <c r="AX40"/>
  <c r="AX39"/>
  <c r="AX35"/>
  <c r="AX34"/>
  <c r="AX33"/>
  <c r="AX31"/>
  <c r="AX29"/>
  <c r="CC6"/>
  <c r="CM6"/>
  <c r="AM31"/>
  <c r="AN31" s="1"/>
  <c r="AM30"/>
  <c r="AM29"/>
  <c r="BD44"/>
  <c r="CQ44" s="1"/>
  <c r="BD42"/>
  <c r="CQ42" s="1"/>
  <c r="BD40"/>
  <c r="CQ40" s="1"/>
  <c r="BD38"/>
  <c r="CQ38" s="1"/>
  <c r="BD36"/>
  <c r="CQ36" s="1"/>
  <c r="BD34"/>
  <c r="CQ34" s="1"/>
  <c r="BD32"/>
  <c r="CQ32" s="1"/>
  <c r="BD30"/>
  <c r="CQ30" s="1"/>
  <c r="BD28"/>
  <c r="CQ28" s="1"/>
  <c r="BD26"/>
  <c r="CQ26" s="1"/>
  <c r="BD24"/>
  <c r="CQ24" s="1"/>
  <c r="BD22"/>
  <c r="CQ22" s="1"/>
  <c r="BD20"/>
  <c r="CQ20" s="1"/>
  <c r="BD18"/>
  <c r="CQ18" s="1"/>
  <c r="BD16"/>
  <c r="CQ16" s="1"/>
  <c r="BD14"/>
  <c r="CQ14" s="1"/>
  <c r="BD12"/>
  <c r="CQ12" s="1"/>
  <c r="BD10"/>
  <c r="CQ10" s="1"/>
  <c r="BD8"/>
  <c r="CQ8" s="1"/>
  <c r="CO43"/>
  <c r="CO41"/>
  <c r="CO39"/>
  <c r="CO37"/>
  <c r="CO35"/>
  <c r="CO33"/>
  <c r="CO31"/>
  <c r="CO29"/>
  <c r="CO27"/>
  <c r="CO25"/>
  <c r="CO23"/>
  <c r="CO21"/>
  <c r="CO19"/>
  <c r="CO17"/>
  <c r="CO15"/>
  <c r="CO13"/>
  <c r="CO11"/>
  <c r="CO9"/>
  <c r="CO7"/>
  <c r="CB6"/>
  <c r="CL6"/>
  <c r="AD44"/>
  <c r="AN44" s="1"/>
  <c r="AD43"/>
  <c r="AN43" s="1"/>
  <c r="AD42"/>
  <c r="AN42" s="1"/>
  <c r="AD41"/>
  <c r="AN41" s="1"/>
  <c r="AD40"/>
  <c r="AN40" s="1"/>
  <c r="AD39"/>
  <c r="AN39" s="1"/>
  <c r="AD38"/>
  <c r="AN38" s="1"/>
  <c r="AD37"/>
  <c r="AN37" s="1"/>
  <c r="AD36"/>
  <c r="AN36" s="1"/>
  <c r="AD35"/>
  <c r="AN35" s="1"/>
  <c r="AD34"/>
  <c r="AN34" s="1"/>
  <c r="AD33"/>
  <c r="AN33" s="1"/>
  <c r="AD32"/>
  <c r="AN32" s="1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BD43"/>
  <c r="CQ43" s="1"/>
  <c r="BD41"/>
  <c r="CQ41" s="1"/>
  <c r="BD39"/>
  <c r="CQ39" s="1"/>
  <c r="BD37"/>
  <c r="CQ37" s="1"/>
  <c r="BD35"/>
  <c r="CQ35" s="1"/>
  <c r="BD33"/>
  <c r="CQ33" s="1"/>
  <c r="BD31"/>
  <c r="CQ31" s="1"/>
  <c r="BD29"/>
  <c r="CQ29" s="1"/>
  <c r="BD27"/>
  <c r="CQ27" s="1"/>
  <c r="BD25"/>
  <c r="CQ25" s="1"/>
  <c r="BD23"/>
  <c r="CQ23" s="1"/>
  <c r="BD21"/>
  <c r="CQ21" s="1"/>
  <c r="BD19"/>
  <c r="CQ19" s="1"/>
  <c r="BD17"/>
  <c r="CQ17" s="1"/>
  <c r="BD15"/>
  <c r="CQ15" s="1"/>
  <c r="BD13"/>
  <c r="CQ13" s="1"/>
  <c r="BD11"/>
  <c r="CQ11" s="1"/>
  <c r="BD9"/>
  <c r="CQ9" s="1"/>
  <c r="BD7"/>
  <c r="CQ7" s="1"/>
  <c r="BV44"/>
  <c r="BW44" s="1"/>
  <c r="BV43"/>
  <c r="BW43" s="1"/>
  <c r="BV42"/>
  <c r="BW42" s="1"/>
  <c r="BV41"/>
  <c r="BW41" s="1"/>
  <c r="BV40"/>
  <c r="BW40" s="1"/>
  <c r="BV39"/>
  <c r="BW39" s="1"/>
  <c r="BV38"/>
  <c r="BW38" s="1"/>
  <c r="BV37"/>
  <c r="BW37" s="1"/>
  <c r="BV36"/>
  <c r="BW36" s="1"/>
  <c r="BV35"/>
  <c r="BW35" s="1"/>
  <c r="BV34"/>
  <c r="BW34" s="1"/>
  <c r="BV33"/>
  <c r="BW33" s="1"/>
  <c r="BV32"/>
  <c r="BW32" s="1"/>
  <c r="BV31"/>
  <c r="BW31" s="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CG44"/>
  <c r="CG43"/>
  <c r="CG42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M44"/>
  <c r="CM43"/>
  <c r="CM42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9"/>
  <c r="CM8"/>
  <c r="CM7"/>
  <c r="CO44"/>
  <c r="CO42"/>
  <c r="CO40"/>
  <c r="CO38"/>
  <c r="CO36"/>
  <c r="CO34"/>
  <c r="CO32"/>
  <c r="CO30"/>
  <c r="CO28"/>
  <c r="CO26"/>
  <c r="CO24"/>
  <c r="CO22"/>
  <c r="CO20"/>
  <c r="CO18"/>
  <c r="CO16"/>
  <c r="CO14"/>
  <c r="CO12"/>
  <c r="CO10"/>
  <c r="CO8"/>
  <c r="AA44"/>
  <c r="AA42"/>
  <c r="AA40"/>
  <c r="AA36"/>
  <c r="AA34"/>
  <c r="AA30"/>
  <c r="AA28"/>
  <c r="AA26"/>
  <c r="AA24"/>
  <c r="AA22"/>
  <c r="AA20"/>
  <c r="AA18"/>
  <c r="AA16"/>
  <c r="AA12"/>
  <c r="AA10"/>
  <c r="AA8"/>
  <c r="AA39"/>
  <c r="AA35"/>
  <c r="AA31"/>
  <c r="AA23"/>
  <c r="AA15"/>
  <c r="AA7"/>
  <c r="BM6"/>
  <c r="BI6"/>
  <c r="AV6"/>
  <c r="AW6"/>
  <c r="AM6"/>
  <c r="Z6"/>
  <c r="BD6"/>
  <c r="CQ6" s="1"/>
  <c r="CG6"/>
  <c r="CO6"/>
  <c r="BV6"/>
  <c r="BA6"/>
  <c r="BB6"/>
  <c r="AH6"/>
  <c r="Y6"/>
  <c r="AX9" l="1"/>
  <c r="AX26"/>
  <c r="AX18"/>
  <c r="AX10"/>
  <c r="AX30"/>
  <c r="AA11"/>
  <c r="AA27"/>
  <c r="AA19"/>
  <c r="AA14"/>
  <c r="AX8"/>
  <c r="AA17"/>
  <c r="AA25"/>
  <c r="AX21"/>
  <c r="AA9"/>
  <c r="AX17"/>
  <c r="AX13"/>
  <c r="AX25"/>
  <c r="AX16"/>
  <c r="AX23"/>
  <c r="AA13"/>
  <c r="AA21"/>
  <c r="AA29"/>
  <c r="AX28"/>
  <c r="AX12"/>
  <c r="AX22"/>
  <c r="AX14"/>
  <c r="AX20"/>
  <c r="AX24"/>
  <c r="AX7"/>
  <c r="AX11"/>
  <c r="AX15"/>
  <c r="AX19"/>
  <c r="AX27"/>
  <c r="BE32"/>
  <c r="BW7"/>
  <c r="BW9"/>
  <c r="BW11"/>
  <c r="BW13"/>
  <c r="BW15"/>
  <c r="BW17"/>
  <c r="BW19"/>
  <c r="BW21"/>
  <c r="BW23"/>
  <c r="BW25"/>
  <c r="BW27"/>
  <c r="BW29"/>
  <c r="AN7"/>
  <c r="AN9"/>
  <c r="AN11"/>
  <c r="AN13"/>
  <c r="AN15"/>
  <c r="AN17"/>
  <c r="AN19"/>
  <c r="AN21"/>
  <c r="AN23"/>
  <c r="AN25"/>
  <c r="AN27"/>
  <c r="AN30"/>
  <c r="BW8"/>
  <c r="BW10"/>
  <c r="BW12"/>
  <c r="BW14"/>
  <c r="BW16"/>
  <c r="BW18"/>
  <c r="BW20"/>
  <c r="BW22"/>
  <c r="BW24"/>
  <c r="BW26"/>
  <c r="BW28"/>
  <c r="BW30"/>
  <c r="AN10"/>
  <c r="AN12"/>
  <c r="AN14"/>
  <c r="AN16"/>
  <c r="AN18"/>
  <c r="AN20"/>
  <c r="AN22"/>
  <c r="AN24"/>
  <c r="AN26"/>
  <c r="AN28"/>
  <c r="AN29"/>
  <c r="CN8"/>
  <c r="CN10"/>
  <c r="CN12"/>
  <c r="CN14"/>
  <c r="CN16"/>
  <c r="CN18"/>
  <c r="CN20"/>
  <c r="CN22"/>
  <c r="CN24"/>
  <c r="CN26"/>
  <c r="CN28"/>
  <c r="CN30"/>
  <c r="CH8"/>
  <c r="CH10"/>
  <c r="CH12"/>
  <c r="CH14"/>
  <c r="CH16"/>
  <c r="CH18"/>
  <c r="CH20"/>
  <c r="CH22"/>
  <c r="CH24"/>
  <c r="CH26"/>
  <c r="CH28"/>
  <c r="CH30"/>
  <c r="CC8"/>
  <c r="CC10"/>
  <c r="CC12"/>
  <c r="CC14"/>
  <c r="CC16"/>
  <c r="CC18"/>
  <c r="CC20"/>
  <c r="CC22"/>
  <c r="CC24"/>
  <c r="CC26"/>
  <c r="CC28"/>
  <c r="CC30"/>
  <c r="BC8"/>
  <c r="BC10"/>
  <c r="BC12"/>
  <c r="BC14"/>
  <c r="BC16"/>
  <c r="BC18"/>
  <c r="BC20"/>
  <c r="BC22"/>
  <c r="BC24"/>
  <c r="BC26"/>
  <c r="BC28"/>
  <c r="BC30"/>
  <c r="CN7"/>
  <c r="CN9"/>
  <c r="CN11"/>
  <c r="CN13"/>
  <c r="CN15"/>
  <c r="CN17"/>
  <c r="CN19"/>
  <c r="CN21"/>
  <c r="CN23"/>
  <c r="CN25"/>
  <c r="CN27"/>
  <c r="CN29"/>
  <c r="CH7"/>
  <c r="CH9"/>
  <c r="CH11"/>
  <c r="CH13"/>
  <c r="CH15"/>
  <c r="CH17"/>
  <c r="CH19"/>
  <c r="CH21"/>
  <c r="CH23"/>
  <c r="CH25"/>
  <c r="CH27"/>
  <c r="CH29"/>
  <c r="CC7"/>
  <c r="CC9"/>
  <c r="CC11"/>
  <c r="CC13"/>
  <c r="CC15"/>
  <c r="CC17"/>
  <c r="CC19"/>
  <c r="CC21"/>
  <c r="CC23"/>
  <c r="CC25"/>
  <c r="CC27"/>
  <c r="CC29"/>
  <c r="BC7"/>
  <c r="BC9"/>
  <c r="BC11"/>
  <c r="BC13"/>
  <c r="BC15"/>
  <c r="BC17"/>
  <c r="BC19"/>
  <c r="BC21"/>
  <c r="BC23"/>
  <c r="BC25"/>
  <c r="BC27"/>
  <c r="BC29"/>
  <c r="AN8"/>
  <c r="BE31"/>
  <c r="BW6"/>
  <c r="AX6"/>
  <c r="CP8"/>
  <c r="CS8"/>
  <c r="CU8" s="1"/>
  <c r="CP12"/>
  <c r="CS12"/>
  <c r="CS16"/>
  <c r="CS20"/>
  <c r="CP24"/>
  <c r="CS24"/>
  <c r="CP28"/>
  <c r="CS28"/>
  <c r="CP32"/>
  <c r="CS32"/>
  <c r="CU32" s="1"/>
  <c r="CR32" s="1"/>
  <c r="CP36"/>
  <c r="CS36"/>
  <c r="CU36" s="1"/>
  <c r="CP40"/>
  <c r="CS40"/>
  <c r="CU40" s="1"/>
  <c r="CP44"/>
  <c r="CS44"/>
  <c r="CU44" s="1"/>
  <c r="CP7"/>
  <c r="CS7"/>
  <c r="CS11"/>
  <c r="CP15"/>
  <c r="CS15"/>
  <c r="CS19"/>
  <c r="CP23"/>
  <c r="CS23"/>
  <c r="CS27"/>
  <c r="CP31"/>
  <c r="CS31"/>
  <c r="CP35"/>
  <c r="CS35"/>
  <c r="CU35" s="1"/>
  <c r="CP39"/>
  <c r="CS39"/>
  <c r="CU39" s="1"/>
  <c r="CP43"/>
  <c r="CS43"/>
  <c r="CU43" s="1"/>
  <c r="BE11"/>
  <c r="BE15"/>
  <c r="BE19"/>
  <c r="BE23"/>
  <c r="BE35"/>
  <c r="BE39"/>
  <c r="BE43"/>
  <c r="BE12"/>
  <c r="BE16"/>
  <c r="BE24"/>
  <c r="BE36"/>
  <c r="BE40"/>
  <c r="BE44"/>
  <c r="BC6"/>
  <c r="CS10"/>
  <c r="CS14"/>
  <c r="CP18"/>
  <c r="CS18"/>
  <c r="CP22"/>
  <c r="CS22"/>
  <c r="CP26"/>
  <c r="CS26"/>
  <c r="CS30"/>
  <c r="CP34"/>
  <c r="CS34"/>
  <c r="CU34" s="1"/>
  <c r="CP38"/>
  <c r="CS38"/>
  <c r="CU38" s="1"/>
  <c r="CP42"/>
  <c r="CS42"/>
  <c r="CU42" s="1"/>
  <c r="CN6"/>
  <c r="CP9"/>
  <c r="CS9"/>
  <c r="CS13"/>
  <c r="CP17"/>
  <c r="CS17"/>
  <c r="CS21"/>
  <c r="CP25"/>
  <c r="CS25"/>
  <c r="CS29"/>
  <c r="CP33"/>
  <c r="CS33"/>
  <c r="CU33" s="1"/>
  <c r="CP37"/>
  <c r="CS37"/>
  <c r="CU37" s="1"/>
  <c r="CP41"/>
  <c r="CS41"/>
  <c r="CU41" s="1"/>
  <c r="BE33"/>
  <c r="BE37"/>
  <c r="BE41"/>
  <c r="BE10"/>
  <c r="BE26"/>
  <c r="BE34"/>
  <c r="BE38"/>
  <c r="BE42"/>
  <c r="AN6"/>
  <c r="AA6"/>
  <c r="CS6"/>
  <c r="CP27" l="1"/>
  <c r="CP19"/>
  <c r="CP11"/>
  <c r="BE27"/>
  <c r="CP6"/>
  <c r="BE14"/>
  <c r="BE9"/>
  <c r="BE18"/>
  <c r="BE13"/>
  <c r="BE22"/>
  <c r="BE25"/>
  <c r="CP16"/>
  <c r="CP30"/>
  <c r="CP14"/>
  <c r="BE20"/>
  <c r="CP20"/>
  <c r="CP10"/>
  <c r="BE28"/>
  <c r="BE17"/>
  <c r="CP29"/>
  <c r="CP21"/>
  <c r="CP13"/>
  <c r="BE7"/>
  <c r="BE21"/>
  <c r="CT36"/>
  <c r="CT43"/>
  <c r="CT44"/>
  <c r="BE8"/>
  <c r="CT39"/>
  <c r="CT40"/>
  <c r="CT37"/>
  <c r="CT32"/>
  <c r="CR43"/>
  <c r="CR35"/>
  <c r="CT34"/>
  <c r="CT42"/>
  <c r="CT35"/>
  <c r="CT41"/>
  <c r="CT33"/>
  <c r="CT38"/>
  <c r="CU29"/>
  <c r="CU25"/>
  <c r="CU21"/>
  <c r="CU17"/>
  <c r="CU13"/>
  <c r="CU9"/>
  <c r="CU30"/>
  <c r="CU26"/>
  <c r="CU22"/>
  <c r="CU18"/>
  <c r="CU14"/>
  <c r="CU10"/>
  <c r="BE30"/>
  <c r="BE29"/>
  <c r="CU31"/>
  <c r="CU27"/>
  <c r="CR27" s="1"/>
  <c r="CU23"/>
  <c r="CR23" s="1"/>
  <c r="CU19"/>
  <c r="CR19" s="1"/>
  <c r="CU15"/>
  <c r="CR15" s="1"/>
  <c r="CU11"/>
  <c r="CR11" s="1"/>
  <c r="CU7"/>
  <c r="CU28"/>
  <c r="CU24"/>
  <c r="CR24" s="1"/>
  <c r="CU20"/>
  <c r="CU16"/>
  <c r="CR16" s="1"/>
  <c r="CU12"/>
  <c r="CR12" s="1"/>
  <c r="CR8"/>
  <c r="CR37"/>
  <c r="CR42"/>
  <c r="CV42" s="1"/>
  <c r="CW42" s="1"/>
  <c r="CX42" s="1"/>
  <c r="CR34"/>
  <c r="CV34" s="1"/>
  <c r="CW34" s="1"/>
  <c r="CX34" s="1"/>
  <c r="CR41"/>
  <c r="CR33"/>
  <c r="CR21"/>
  <c r="CR38"/>
  <c r="CR39"/>
  <c r="CV39" s="1"/>
  <c r="CW39" s="1"/>
  <c r="CX39" s="1"/>
  <c r="CR44"/>
  <c r="CV44" s="1"/>
  <c r="CW44" s="1"/>
  <c r="CX44" s="1"/>
  <c r="CR40"/>
  <c r="CV40" s="1"/>
  <c r="CW40" s="1"/>
  <c r="CX40" s="1"/>
  <c r="CR36"/>
  <c r="CV36" s="1"/>
  <c r="CW36" s="1"/>
  <c r="CX36" s="1"/>
  <c r="CV32"/>
  <c r="CW32" s="1"/>
  <c r="CX32" s="1"/>
  <c r="CU6"/>
  <c r="BE6"/>
  <c r="CR28" l="1"/>
  <c r="CR7"/>
  <c r="CR20"/>
  <c r="CT29"/>
  <c r="CV38"/>
  <c r="CW38" s="1"/>
  <c r="CX38" s="1"/>
  <c r="CR17"/>
  <c r="CV37"/>
  <c r="CW37" s="1"/>
  <c r="CX37" s="1"/>
  <c r="CT30"/>
  <c r="CV41"/>
  <c r="CW41" s="1"/>
  <c r="CX41" s="1"/>
  <c r="CR25"/>
  <c r="CR22"/>
  <c r="CV35"/>
  <c r="CW35" s="1"/>
  <c r="CX35" s="1"/>
  <c r="CV43"/>
  <c r="CW43" s="1"/>
  <c r="CX43" s="1"/>
  <c r="CV33"/>
  <c r="CW33" s="1"/>
  <c r="CX33" s="1"/>
  <c r="CT18"/>
  <c r="CR18"/>
  <c r="CT17"/>
  <c r="CT22"/>
  <c r="CR10"/>
  <c r="CR26"/>
  <c r="CT25"/>
  <c r="CR9"/>
  <c r="CT9"/>
  <c r="CT10"/>
  <c r="CT26"/>
  <c r="CR13"/>
  <c r="CT13"/>
  <c r="CR14"/>
  <c r="CT21"/>
  <c r="CT14"/>
  <c r="CR30"/>
  <c r="CR29"/>
  <c r="CT8"/>
  <c r="CT12"/>
  <c r="CT16"/>
  <c r="CT20"/>
  <c r="CT24"/>
  <c r="CT28"/>
  <c r="CT7"/>
  <c r="CT11"/>
  <c r="CT15"/>
  <c r="CT19"/>
  <c r="CT23"/>
  <c r="CT27"/>
  <c r="CR31"/>
  <c r="CT31"/>
  <c r="CV17"/>
  <c r="CR6"/>
  <c r="CT6"/>
  <c r="B7"/>
  <c r="CV18" l="1"/>
  <c r="CW18" s="1"/>
  <c r="CV10"/>
  <c r="CV22"/>
  <c r="CW22" s="1"/>
  <c r="CV9"/>
  <c r="CW9" s="1"/>
  <c r="CX9" s="1"/>
  <c r="CV25"/>
  <c r="CW25" s="1"/>
  <c r="CX25" s="1"/>
  <c r="CV14"/>
  <c r="CW14" s="1"/>
  <c r="CV26"/>
  <c r="CW26" s="1"/>
  <c r="CV13"/>
  <c r="CW13" s="1"/>
  <c r="CV21"/>
  <c r="CW21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CV23"/>
  <c r="CW17"/>
  <c r="CV29"/>
  <c r="CV30"/>
  <c r="CW10"/>
  <c r="CV15"/>
  <c r="CV27"/>
  <c r="CV19"/>
  <c r="CV28"/>
  <c r="CV20"/>
  <c r="CV12"/>
  <c r="CV7"/>
  <c r="CV11"/>
  <c r="CV24"/>
  <c r="CV16"/>
  <c r="CV8"/>
  <c r="CV31"/>
  <c r="CW31" s="1"/>
  <c r="CX31" s="1"/>
  <c r="CV6"/>
  <c r="CW6" s="1"/>
  <c r="B38" l="1"/>
  <c r="CW8"/>
  <c r="CW24"/>
  <c r="CW7"/>
  <c r="CW20"/>
  <c r="CW19"/>
  <c r="CW15"/>
  <c r="CX10"/>
  <c r="CX26"/>
  <c r="CX13"/>
  <c r="CX21"/>
  <c r="CX14"/>
  <c r="CX18"/>
  <c r="CX22"/>
  <c r="CX17"/>
  <c r="CW16"/>
  <c r="CW11"/>
  <c r="CW12"/>
  <c r="CW28"/>
  <c r="CW27"/>
  <c r="CW30"/>
  <c r="CW29"/>
  <c r="CW23"/>
  <c r="CX6"/>
  <c r="CX23" l="1"/>
  <c r="CX29"/>
  <c r="CX30"/>
  <c r="CX27"/>
  <c r="CX28"/>
  <c r="CX12"/>
  <c r="CX11"/>
  <c r="CX16"/>
  <c r="CX15"/>
  <c r="CX19"/>
  <c r="CX20"/>
  <c r="CX7"/>
  <c r="CX24"/>
  <c r="CX8"/>
  <c r="B39"/>
  <c r="B40" l="1"/>
  <c r="B41" l="1"/>
  <c r="B42" l="1"/>
  <c r="B43" l="1"/>
  <c r="B44" l="1"/>
  <c r="B45" s="1"/>
</calcChain>
</file>

<file path=xl/comments1.xml><?xml version="1.0" encoding="utf-8"?>
<comments xmlns="http://schemas.openxmlformats.org/spreadsheetml/2006/main">
  <authors>
    <author>Auteur</author>
  </authors>
  <commentList>
    <comment ref="C105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<sst xmlns="http://schemas.openxmlformats.org/spreadsheetml/2006/main" count="2450" uniqueCount="861">
  <si>
    <t>الرقم</t>
  </si>
  <si>
    <t>رقم التسجيل</t>
  </si>
  <si>
    <t>تاريخ الإزدياد</t>
  </si>
  <si>
    <t>مكان الإزدياد</t>
  </si>
  <si>
    <t>السداسي الأول</t>
  </si>
  <si>
    <t>السداسي الثاني</t>
  </si>
  <si>
    <t>المعدل السنوي</t>
  </si>
  <si>
    <t>الرصيد السنوي</t>
  </si>
  <si>
    <t>قرار لجنة المداولات</t>
  </si>
  <si>
    <t>نتيجة الوحدة</t>
  </si>
  <si>
    <t>المعدل</t>
  </si>
  <si>
    <t>الرصيد</t>
  </si>
  <si>
    <t>أستاذ(ة) المادة</t>
  </si>
  <si>
    <t>رئيس(ة) القسم</t>
  </si>
  <si>
    <t>رئيس(ة) لجنة المداولات</t>
  </si>
  <si>
    <t>السنوي</t>
  </si>
  <si>
    <t>الوحدة الإستكشافية3</t>
  </si>
  <si>
    <t>الوحدة الأفقية3</t>
  </si>
  <si>
    <t>الوحـدة المنهجيـة 3</t>
  </si>
  <si>
    <t>الوحــدة الأساسيـــــة 3</t>
  </si>
  <si>
    <t>محاسبة تحليلية</t>
  </si>
  <si>
    <t>تسيير المؤسسات</t>
  </si>
  <si>
    <t>إقتصاد كلي1</t>
  </si>
  <si>
    <t>التطبيق</t>
  </si>
  <si>
    <t>الإمتحان</t>
  </si>
  <si>
    <t>نتائج السنة الأولى</t>
  </si>
  <si>
    <t>منهجيـة البحث2</t>
  </si>
  <si>
    <t>مالية المؤسسة</t>
  </si>
  <si>
    <t>احصاء 3</t>
  </si>
  <si>
    <t>إعلام آلي2</t>
  </si>
  <si>
    <t>إقتصاد نقدي وأسواق رأس المال</t>
  </si>
  <si>
    <t>لغة حية3</t>
  </si>
  <si>
    <t>نتيجة السداسي الثالث</t>
  </si>
  <si>
    <t>الوحــــدة  الأسـاسيــــة 4</t>
  </si>
  <si>
    <t>إقتصاد المؤسسة</t>
  </si>
  <si>
    <t>إقتصاد كلي2</t>
  </si>
  <si>
    <t>رياضيات مالية</t>
  </si>
  <si>
    <t>المعايير المحاسبية الدولية</t>
  </si>
  <si>
    <t>محضر مداولات الدورة الأولى للسداسي الرابع (2018/2017) لطلبة السنة الثانية علوم مالية</t>
  </si>
  <si>
    <t>المالية العامة</t>
  </si>
  <si>
    <t>الوحـدة المنهجيــة  4</t>
  </si>
  <si>
    <t>الوحدة الإستكشافية 4</t>
  </si>
  <si>
    <t>الوحدة الأفقية 4</t>
  </si>
  <si>
    <t>الفساد وأخلاقيات العمل</t>
  </si>
  <si>
    <t>إعلام آلي3</t>
  </si>
  <si>
    <t>نتيجة السداسي الرابع</t>
  </si>
  <si>
    <t>السداسي الثالث</t>
  </si>
  <si>
    <t>السداسي الرابع</t>
  </si>
  <si>
    <t>محضر المداولات السنوي الدورة الأولى(2018/2017) لطلبة السنة الثانية علوم مالية</t>
  </si>
  <si>
    <t>إجمالي أرصدة (السنة الأولى+السنة الثانية)</t>
  </si>
  <si>
    <t>الفوج 1</t>
  </si>
  <si>
    <t xml:space="preserve">المعدل </t>
  </si>
  <si>
    <t xml:space="preserve">الرصيد </t>
  </si>
  <si>
    <t>اللقب</t>
  </si>
  <si>
    <t>الإسم</t>
  </si>
  <si>
    <t>الفوج2</t>
  </si>
  <si>
    <t>الفوج 2</t>
  </si>
  <si>
    <t>الفوج3</t>
  </si>
  <si>
    <t>الفوج 3</t>
  </si>
  <si>
    <t>الفوج4</t>
  </si>
  <si>
    <t>الفوج 4</t>
  </si>
  <si>
    <t>الفوج5</t>
  </si>
  <si>
    <t>الفوج 5</t>
  </si>
  <si>
    <t>الفوج6</t>
  </si>
  <si>
    <t>الفوج 6</t>
  </si>
  <si>
    <t xml:space="preserve">فاطمة الزهراء </t>
  </si>
  <si>
    <t>سليماني</t>
  </si>
  <si>
    <t xml:space="preserve">بسمة </t>
  </si>
  <si>
    <t xml:space="preserve"> رائد </t>
  </si>
  <si>
    <t xml:space="preserve">عبادي </t>
  </si>
  <si>
    <t xml:space="preserve">علاء الدين </t>
  </si>
  <si>
    <t xml:space="preserve">درويش </t>
  </si>
  <si>
    <t>مروة</t>
  </si>
  <si>
    <t xml:space="preserve"> رحمة</t>
  </si>
  <si>
    <t xml:space="preserve">عبير </t>
  </si>
  <si>
    <t xml:space="preserve">بن علوش </t>
  </si>
  <si>
    <t xml:space="preserve">بوشلاغم </t>
  </si>
  <si>
    <t>شيماء</t>
  </si>
  <si>
    <t xml:space="preserve"> ايمان</t>
  </si>
  <si>
    <t xml:space="preserve">روميساء </t>
  </si>
  <si>
    <t xml:space="preserve">أسماء </t>
  </si>
  <si>
    <t xml:space="preserve">فلاح </t>
  </si>
  <si>
    <t xml:space="preserve"> سارة</t>
  </si>
  <si>
    <t>عنابة</t>
  </si>
  <si>
    <t xml:space="preserve">شرقي </t>
  </si>
  <si>
    <t>حنان</t>
  </si>
  <si>
    <t xml:space="preserve">ايمان </t>
  </si>
  <si>
    <t xml:space="preserve">فوغالي </t>
  </si>
  <si>
    <t xml:space="preserve">نواصر </t>
  </si>
  <si>
    <t>16/36030616</t>
  </si>
  <si>
    <t>16/36058185</t>
  </si>
  <si>
    <t xml:space="preserve">عباسي </t>
  </si>
  <si>
    <t>بن مهيدي/الطارف</t>
  </si>
  <si>
    <t>ام البواقي</t>
  </si>
  <si>
    <t>ناجح(ة) دورة1</t>
  </si>
  <si>
    <t>فيلالي</t>
  </si>
  <si>
    <t>حشلفي</t>
  </si>
  <si>
    <t>الفوج7</t>
  </si>
  <si>
    <t>الفوج8</t>
  </si>
  <si>
    <t xml:space="preserve">اقمير </t>
  </si>
  <si>
    <t>جيهان</t>
  </si>
  <si>
    <t xml:space="preserve">براح </t>
  </si>
  <si>
    <t>هادية اسمهان</t>
  </si>
  <si>
    <t xml:space="preserve">براكشي </t>
  </si>
  <si>
    <t xml:space="preserve">سارة </t>
  </si>
  <si>
    <t xml:space="preserve">برجان </t>
  </si>
  <si>
    <t xml:space="preserve">اميرة </t>
  </si>
  <si>
    <t xml:space="preserve">برمضان </t>
  </si>
  <si>
    <t>اكرام</t>
  </si>
  <si>
    <t>برور</t>
  </si>
  <si>
    <t>مليكة</t>
  </si>
  <si>
    <t xml:space="preserve">بزاحي </t>
  </si>
  <si>
    <t>بدري</t>
  </si>
  <si>
    <t xml:space="preserve">بشيش </t>
  </si>
  <si>
    <t xml:space="preserve">قيس </t>
  </si>
  <si>
    <t xml:space="preserve">بكايرية </t>
  </si>
  <si>
    <t>خولة</t>
  </si>
  <si>
    <t xml:space="preserve">بكرو </t>
  </si>
  <si>
    <t>زين الدين</t>
  </si>
  <si>
    <t xml:space="preserve">بوعديلة </t>
  </si>
  <si>
    <t>يسمينة</t>
  </si>
  <si>
    <t xml:space="preserve">تريكي </t>
  </si>
  <si>
    <t xml:space="preserve">عبد الحليم </t>
  </si>
  <si>
    <t xml:space="preserve">تغري </t>
  </si>
  <si>
    <t xml:space="preserve">فايزة </t>
  </si>
  <si>
    <t xml:space="preserve">جاب الخير </t>
  </si>
  <si>
    <t xml:space="preserve">نهال </t>
  </si>
  <si>
    <t xml:space="preserve">جعفر </t>
  </si>
  <si>
    <t xml:space="preserve">دلال </t>
  </si>
  <si>
    <t xml:space="preserve">حراث </t>
  </si>
  <si>
    <t>رحيمة</t>
  </si>
  <si>
    <t xml:space="preserve">خادم </t>
  </si>
  <si>
    <t xml:space="preserve">محمد الصديق </t>
  </si>
  <si>
    <t>خاوة</t>
  </si>
  <si>
    <t xml:space="preserve"> شيماء </t>
  </si>
  <si>
    <t>خلايفية</t>
  </si>
  <si>
    <t xml:space="preserve"> رقية سامية </t>
  </si>
  <si>
    <t xml:space="preserve"> فاتح</t>
  </si>
  <si>
    <t xml:space="preserve">دادو </t>
  </si>
  <si>
    <t xml:space="preserve">جيهان </t>
  </si>
  <si>
    <t xml:space="preserve">داودي </t>
  </si>
  <si>
    <t xml:space="preserve">محمد صالح </t>
  </si>
  <si>
    <t xml:space="preserve">رابحي </t>
  </si>
  <si>
    <t xml:space="preserve">زعموشي </t>
  </si>
  <si>
    <t xml:space="preserve">صغير </t>
  </si>
  <si>
    <t>صفاء</t>
  </si>
  <si>
    <t>صغيري</t>
  </si>
  <si>
    <t xml:space="preserve"> رامي </t>
  </si>
  <si>
    <t>عقون</t>
  </si>
  <si>
    <t xml:space="preserve"> ندى </t>
  </si>
  <si>
    <t>فريح</t>
  </si>
  <si>
    <t xml:space="preserve">نريمان نسرين </t>
  </si>
  <si>
    <t xml:space="preserve">أصيل </t>
  </si>
  <si>
    <t xml:space="preserve">فول </t>
  </si>
  <si>
    <t xml:space="preserve">شمس الدين </t>
  </si>
  <si>
    <t xml:space="preserve"> سندرة </t>
  </si>
  <si>
    <t>قادري</t>
  </si>
  <si>
    <t>مرغاد</t>
  </si>
  <si>
    <t xml:space="preserve"> اسلام</t>
  </si>
  <si>
    <t xml:space="preserve">مقدود </t>
  </si>
  <si>
    <t>مكاحلي</t>
  </si>
  <si>
    <t xml:space="preserve"> فارس </t>
  </si>
  <si>
    <t xml:space="preserve">نصر </t>
  </si>
  <si>
    <t xml:space="preserve">الله رانية </t>
  </si>
  <si>
    <t>نعمان</t>
  </si>
  <si>
    <t xml:space="preserve"> سمير </t>
  </si>
  <si>
    <t xml:space="preserve">ايتيم </t>
  </si>
  <si>
    <t>هدى</t>
  </si>
  <si>
    <t>بغو</t>
  </si>
  <si>
    <t xml:space="preserve"> أسامة </t>
  </si>
  <si>
    <t xml:space="preserve">بلباهي </t>
  </si>
  <si>
    <t>بلعابد</t>
  </si>
  <si>
    <t xml:space="preserve"> يوسف </t>
  </si>
  <si>
    <t xml:space="preserve">بلعيد </t>
  </si>
  <si>
    <t>كريم</t>
  </si>
  <si>
    <t xml:space="preserve">بن تريمة </t>
  </si>
  <si>
    <t>سجى درصاف</t>
  </si>
  <si>
    <t xml:space="preserve">بن جدو </t>
  </si>
  <si>
    <t>دالية</t>
  </si>
  <si>
    <t xml:space="preserve">بن شعبان </t>
  </si>
  <si>
    <t>رؤوف</t>
  </si>
  <si>
    <t xml:space="preserve">بن طالب </t>
  </si>
  <si>
    <t xml:space="preserve">رانية لينة </t>
  </si>
  <si>
    <t xml:space="preserve">بن عبدة </t>
  </si>
  <si>
    <t xml:space="preserve">هاجر </t>
  </si>
  <si>
    <t xml:space="preserve">بن عيدة </t>
  </si>
  <si>
    <t>فطيمة</t>
  </si>
  <si>
    <t xml:space="preserve">بن قويطن </t>
  </si>
  <si>
    <t>ايمان</t>
  </si>
  <si>
    <t xml:space="preserve">بوزعوت </t>
  </si>
  <si>
    <t xml:space="preserve">حسناء </t>
  </si>
  <si>
    <t xml:space="preserve">بوزناد </t>
  </si>
  <si>
    <t xml:space="preserve">روميسة </t>
  </si>
  <si>
    <t xml:space="preserve">بوعيطة </t>
  </si>
  <si>
    <t xml:space="preserve">حدة </t>
  </si>
  <si>
    <t xml:space="preserve">تفاحي </t>
  </si>
  <si>
    <t xml:space="preserve">شيماء </t>
  </si>
  <si>
    <t xml:space="preserve">تليلي </t>
  </si>
  <si>
    <t xml:space="preserve">ريان اية </t>
  </si>
  <si>
    <t xml:space="preserve">جابة </t>
  </si>
  <si>
    <t xml:space="preserve">وائل </t>
  </si>
  <si>
    <t xml:space="preserve">حفيظي </t>
  </si>
  <si>
    <t xml:space="preserve">لميس </t>
  </si>
  <si>
    <t xml:space="preserve"> محمد رضا </t>
  </si>
  <si>
    <t>دحمي</t>
  </si>
  <si>
    <t xml:space="preserve"> تقي الدين </t>
  </si>
  <si>
    <t xml:space="preserve">دعاس </t>
  </si>
  <si>
    <t>عبد المالك</t>
  </si>
  <si>
    <t xml:space="preserve">سبع </t>
  </si>
  <si>
    <t xml:space="preserve">اية </t>
  </si>
  <si>
    <t xml:space="preserve">سنجاق </t>
  </si>
  <si>
    <t xml:space="preserve">رانية </t>
  </si>
  <si>
    <t xml:space="preserve">سوالي </t>
  </si>
  <si>
    <t xml:space="preserve">ماجدة </t>
  </si>
  <si>
    <t xml:space="preserve">شايب ذراع </t>
  </si>
  <si>
    <t xml:space="preserve">صبرينة </t>
  </si>
  <si>
    <t xml:space="preserve">طالب </t>
  </si>
  <si>
    <t xml:space="preserve">و ائل بهاء الدين </t>
  </si>
  <si>
    <t xml:space="preserve">طويل </t>
  </si>
  <si>
    <t>بشرى حسناء</t>
  </si>
  <si>
    <t>عمري</t>
  </si>
  <si>
    <t xml:space="preserve"> مولود </t>
  </si>
  <si>
    <t xml:space="preserve">غمري </t>
  </si>
  <si>
    <t xml:space="preserve">هاديل </t>
  </si>
  <si>
    <t>غود البورك</t>
  </si>
  <si>
    <t xml:space="preserve"> هبة الرحمان </t>
  </si>
  <si>
    <t>فوغالي</t>
  </si>
  <si>
    <t xml:space="preserve"> نريمان </t>
  </si>
  <si>
    <t xml:space="preserve">قبلة </t>
  </si>
  <si>
    <t xml:space="preserve">قديري </t>
  </si>
  <si>
    <t xml:space="preserve">كويسي </t>
  </si>
  <si>
    <t xml:space="preserve">عبد النور </t>
  </si>
  <si>
    <t xml:space="preserve">ملوح </t>
  </si>
  <si>
    <t xml:space="preserve">وناسة </t>
  </si>
  <si>
    <t>نواري</t>
  </si>
  <si>
    <t xml:space="preserve"> درصاف </t>
  </si>
  <si>
    <t>العايب</t>
  </si>
  <si>
    <t xml:space="preserve"> ريان</t>
  </si>
  <si>
    <t>بلفراقي</t>
  </si>
  <si>
    <t xml:space="preserve"> خولة</t>
  </si>
  <si>
    <t>بن لعماري</t>
  </si>
  <si>
    <t xml:space="preserve"> سومية </t>
  </si>
  <si>
    <t xml:space="preserve">بن نصيب </t>
  </si>
  <si>
    <t>اميرة ريان</t>
  </si>
  <si>
    <t>بن وريدة</t>
  </si>
  <si>
    <t xml:space="preserve"> سيف الدين</t>
  </si>
  <si>
    <t xml:space="preserve">بهلولي </t>
  </si>
  <si>
    <t xml:space="preserve">بهيم </t>
  </si>
  <si>
    <t>وائل ايهاب الدين</t>
  </si>
  <si>
    <t xml:space="preserve">بو حديد </t>
  </si>
  <si>
    <t>صنية</t>
  </si>
  <si>
    <t xml:space="preserve">بو حركات </t>
  </si>
  <si>
    <t>محمد الامين</t>
  </si>
  <si>
    <t>بوتلة</t>
  </si>
  <si>
    <t xml:space="preserve"> اسرار</t>
  </si>
  <si>
    <t xml:space="preserve">بوحريس </t>
  </si>
  <si>
    <t>معتصم بالله المجيد</t>
  </si>
  <si>
    <t xml:space="preserve">بوحادب </t>
  </si>
  <si>
    <t>عبد الكريم</t>
  </si>
  <si>
    <t>بوجعادة</t>
  </si>
  <si>
    <t xml:space="preserve"> درصاف مروة</t>
  </si>
  <si>
    <t>تومي</t>
  </si>
  <si>
    <t xml:space="preserve"> خليل نور الإسلام</t>
  </si>
  <si>
    <t xml:space="preserve">جدي </t>
  </si>
  <si>
    <t xml:space="preserve">سلمى </t>
  </si>
  <si>
    <t xml:space="preserve">حلايمية </t>
  </si>
  <si>
    <t>اكرم</t>
  </si>
  <si>
    <t>خليل</t>
  </si>
  <si>
    <t xml:space="preserve"> روميسة </t>
  </si>
  <si>
    <t>دراجي</t>
  </si>
  <si>
    <t xml:space="preserve"> بشري</t>
  </si>
  <si>
    <t>رزاق بعرة</t>
  </si>
  <si>
    <t xml:space="preserve"> صبرينة </t>
  </si>
  <si>
    <t xml:space="preserve">سبيحي </t>
  </si>
  <si>
    <t>سيرين</t>
  </si>
  <si>
    <t xml:space="preserve">شرني </t>
  </si>
  <si>
    <t xml:space="preserve">عايدة </t>
  </si>
  <si>
    <t xml:space="preserve">صحراوي </t>
  </si>
  <si>
    <t>انيس</t>
  </si>
  <si>
    <t>طلحي</t>
  </si>
  <si>
    <t xml:space="preserve"> محمد ايمن </t>
  </si>
  <si>
    <t xml:space="preserve">طلعي </t>
  </si>
  <si>
    <t xml:space="preserve">اسماء </t>
  </si>
  <si>
    <t>عابد</t>
  </si>
  <si>
    <t xml:space="preserve">قديدي </t>
  </si>
  <si>
    <t>ريان</t>
  </si>
  <si>
    <t xml:space="preserve">قرود </t>
  </si>
  <si>
    <t xml:space="preserve">ايوب </t>
  </si>
  <si>
    <t xml:space="preserve">قواسمي </t>
  </si>
  <si>
    <t xml:space="preserve">دنيا </t>
  </si>
  <si>
    <t xml:space="preserve">لعجامة </t>
  </si>
  <si>
    <t>اسامة</t>
  </si>
  <si>
    <t>لوكيل</t>
  </si>
  <si>
    <t xml:space="preserve"> ابتسام </t>
  </si>
  <si>
    <t xml:space="preserve">مناع </t>
  </si>
  <si>
    <t>منصوري</t>
  </si>
  <si>
    <t xml:space="preserve"> تسنيم</t>
  </si>
  <si>
    <t xml:space="preserve">نواري </t>
  </si>
  <si>
    <t>رامي ويسام</t>
  </si>
  <si>
    <t xml:space="preserve">نية </t>
  </si>
  <si>
    <t xml:space="preserve">خولة </t>
  </si>
  <si>
    <t xml:space="preserve">هامل </t>
  </si>
  <si>
    <t>هني</t>
  </si>
  <si>
    <t xml:space="preserve"> منصف </t>
  </si>
  <si>
    <t xml:space="preserve">الكو </t>
  </si>
  <si>
    <t>بلال</t>
  </si>
  <si>
    <t>منى</t>
  </si>
  <si>
    <t xml:space="preserve">برينيس </t>
  </si>
  <si>
    <t xml:space="preserve">خديجة </t>
  </si>
  <si>
    <t xml:space="preserve">بوداح </t>
  </si>
  <si>
    <t xml:space="preserve">مروة </t>
  </si>
  <si>
    <t xml:space="preserve">بورجيبة </t>
  </si>
  <si>
    <t>محمد حسام</t>
  </si>
  <si>
    <t xml:space="preserve">بوستة </t>
  </si>
  <si>
    <t>يسرى</t>
  </si>
  <si>
    <t xml:space="preserve">بوشامة </t>
  </si>
  <si>
    <t>بوشريط</t>
  </si>
  <si>
    <t xml:space="preserve"> زياد</t>
  </si>
  <si>
    <t xml:space="preserve">سعيدة </t>
  </si>
  <si>
    <t xml:space="preserve">بوعرورة </t>
  </si>
  <si>
    <t>أيمن</t>
  </si>
  <si>
    <t xml:space="preserve">بوفافة </t>
  </si>
  <si>
    <t xml:space="preserve">تيلبي </t>
  </si>
  <si>
    <t>عبد العالي</t>
  </si>
  <si>
    <t xml:space="preserve">حليمي </t>
  </si>
  <si>
    <t>حمادي</t>
  </si>
  <si>
    <t xml:space="preserve"> ابراهيم رامي</t>
  </si>
  <si>
    <t xml:space="preserve">خيمة </t>
  </si>
  <si>
    <t xml:space="preserve">ريم زينب </t>
  </si>
  <si>
    <t xml:space="preserve">دربال </t>
  </si>
  <si>
    <t xml:space="preserve">مريم </t>
  </si>
  <si>
    <t xml:space="preserve">راشدي </t>
  </si>
  <si>
    <t xml:space="preserve">ربايعية </t>
  </si>
  <si>
    <t xml:space="preserve">زين الدين </t>
  </si>
  <si>
    <t xml:space="preserve">رجيمي </t>
  </si>
  <si>
    <t xml:space="preserve">زمولي </t>
  </si>
  <si>
    <t xml:space="preserve">منى </t>
  </si>
  <si>
    <t>زيدان</t>
  </si>
  <si>
    <t xml:space="preserve"> اية </t>
  </si>
  <si>
    <t xml:space="preserve">سحنون </t>
  </si>
  <si>
    <t>خلود</t>
  </si>
  <si>
    <t xml:space="preserve">صياد </t>
  </si>
  <si>
    <t>رحمة</t>
  </si>
  <si>
    <t xml:space="preserve"> وليد </t>
  </si>
  <si>
    <t xml:space="preserve">عاشوري </t>
  </si>
  <si>
    <t xml:space="preserve">مجد الدين </t>
  </si>
  <si>
    <t xml:space="preserve">أبوبكر الصديق </t>
  </si>
  <si>
    <t xml:space="preserve">عقيل </t>
  </si>
  <si>
    <t>كوثر ايناس</t>
  </si>
  <si>
    <t xml:space="preserve">عياد </t>
  </si>
  <si>
    <t>قياس</t>
  </si>
  <si>
    <t xml:space="preserve"> ادم المعز </t>
  </si>
  <si>
    <t xml:space="preserve">كبير </t>
  </si>
  <si>
    <t xml:space="preserve">صفاء </t>
  </si>
  <si>
    <t xml:space="preserve">كحلي </t>
  </si>
  <si>
    <t xml:space="preserve">سيرين مريم </t>
  </si>
  <si>
    <t xml:space="preserve">كمشة </t>
  </si>
  <si>
    <t xml:space="preserve">منطة </t>
  </si>
  <si>
    <t xml:space="preserve">عبد الفتاح </t>
  </si>
  <si>
    <t>النمر</t>
  </si>
  <si>
    <t xml:space="preserve"> هديل</t>
  </si>
  <si>
    <t xml:space="preserve">العابد </t>
  </si>
  <si>
    <t>يسرى ناهد</t>
  </si>
  <si>
    <t>بوراس</t>
  </si>
  <si>
    <t xml:space="preserve"> امل</t>
  </si>
  <si>
    <t xml:space="preserve">بوشيخة </t>
  </si>
  <si>
    <t>اكرم الياس</t>
  </si>
  <si>
    <t>بوصلاح</t>
  </si>
  <si>
    <t>بوضياف</t>
  </si>
  <si>
    <t xml:space="preserve"> اميرة</t>
  </si>
  <si>
    <t>بوطياير</t>
  </si>
  <si>
    <t xml:space="preserve"> مريم</t>
  </si>
  <si>
    <t xml:space="preserve">بوعشة </t>
  </si>
  <si>
    <t xml:space="preserve">بوعكار </t>
  </si>
  <si>
    <t xml:space="preserve">بوعلاق </t>
  </si>
  <si>
    <t>ليلي</t>
  </si>
  <si>
    <t xml:space="preserve">بوعوينة </t>
  </si>
  <si>
    <t>محمد الصالح</t>
  </si>
  <si>
    <t xml:space="preserve">بوقارين </t>
  </si>
  <si>
    <t>رجاء</t>
  </si>
  <si>
    <t>بوكوبة</t>
  </si>
  <si>
    <t xml:space="preserve"> يسرى</t>
  </si>
  <si>
    <t xml:space="preserve">بولهبة </t>
  </si>
  <si>
    <t>نجود</t>
  </si>
  <si>
    <t xml:space="preserve">بومزاوط </t>
  </si>
  <si>
    <t xml:space="preserve">بومنقار </t>
  </si>
  <si>
    <t xml:space="preserve">مروى </t>
  </si>
  <si>
    <t xml:space="preserve">بونور </t>
  </si>
  <si>
    <t xml:space="preserve">أحمد الأمير </t>
  </si>
  <si>
    <t>جريبي</t>
  </si>
  <si>
    <t xml:space="preserve"> رودينة</t>
  </si>
  <si>
    <t xml:space="preserve">جلاب </t>
  </si>
  <si>
    <t>إيمان</t>
  </si>
  <si>
    <t xml:space="preserve">جلامدة </t>
  </si>
  <si>
    <t xml:space="preserve">حمادي </t>
  </si>
  <si>
    <t>عاطف ينيس</t>
  </si>
  <si>
    <t xml:space="preserve">خرباني </t>
  </si>
  <si>
    <t xml:space="preserve">اسمهان باني </t>
  </si>
  <si>
    <t xml:space="preserve">منال </t>
  </si>
  <si>
    <t xml:space="preserve">نظرة </t>
  </si>
  <si>
    <t>سديرة</t>
  </si>
  <si>
    <t xml:space="preserve">رقيق </t>
  </si>
  <si>
    <t xml:space="preserve"> بشري </t>
  </si>
  <si>
    <t xml:space="preserve"> روميساء </t>
  </si>
  <si>
    <t>سويلم</t>
  </si>
  <si>
    <t xml:space="preserve"> اسماء</t>
  </si>
  <si>
    <t>طيبي</t>
  </si>
  <si>
    <t xml:space="preserve">عبادة </t>
  </si>
  <si>
    <t xml:space="preserve">محمد </t>
  </si>
  <si>
    <t xml:space="preserve">اشراف </t>
  </si>
  <si>
    <t>عمامرة</t>
  </si>
  <si>
    <t xml:space="preserve"> هاجر</t>
  </si>
  <si>
    <t xml:space="preserve">كحول </t>
  </si>
  <si>
    <t xml:space="preserve">علي </t>
  </si>
  <si>
    <t>ناصري</t>
  </si>
  <si>
    <t xml:space="preserve">العاطف </t>
  </si>
  <si>
    <t>اسماء</t>
  </si>
  <si>
    <t xml:space="preserve">بالي </t>
  </si>
  <si>
    <t xml:space="preserve">فارس </t>
  </si>
  <si>
    <t>بوصباح</t>
  </si>
  <si>
    <t xml:space="preserve"> مسعودة </t>
  </si>
  <si>
    <t>بوعزة</t>
  </si>
  <si>
    <t>لبنة</t>
  </si>
  <si>
    <t>فاطمة الزهراء</t>
  </si>
  <si>
    <t xml:space="preserve">تابتي </t>
  </si>
  <si>
    <t xml:space="preserve">ترة </t>
  </si>
  <si>
    <t xml:space="preserve">جميلي </t>
  </si>
  <si>
    <t>حمايدي</t>
  </si>
  <si>
    <t xml:space="preserve"> رميسة </t>
  </si>
  <si>
    <t>حمودة</t>
  </si>
  <si>
    <t xml:space="preserve">خبطاني </t>
  </si>
  <si>
    <t>فريد</t>
  </si>
  <si>
    <t>دريوش</t>
  </si>
  <si>
    <t xml:space="preserve"> شمس الدين </t>
  </si>
  <si>
    <t xml:space="preserve">دغمان </t>
  </si>
  <si>
    <t>دقة</t>
  </si>
  <si>
    <t xml:space="preserve">دلول </t>
  </si>
  <si>
    <t xml:space="preserve">هبة ريان </t>
  </si>
  <si>
    <t>رحماني</t>
  </si>
  <si>
    <t xml:space="preserve"> فلة نور الهدى </t>
  </si>
  <si>
    <t>رقيق</t>
  </si>
  <si>
    <t xml:space="preserve"> أسماء </t>
  </si>
  <si>
    <t>رمضان</t>
  </si>
  <si>
    <t xml:space="preserve"> نورهان سيليا</t>
  </si>
  <si>
    <t xml:space="preserve">رمول </t>
  </si>
  <si>
    <t xml:space="preserve">زعلاني </t>
  </si>
  <si>
    <t xml:space="preserve">ايناس </t>
  </si>
  <si>
    <t xml:space="preserve"> سارة </t>
  </si>
  <si>
    <t>سلامي</t>
  </si>
  <si>
    <t xml:space="preserve"> لقمان </t>
  </si>
  <si>
    <t xml:space="preserve">طرايدية </t>
  </si>
  <si>
    <t xml:space="preserve">زينب </t>
  </si>
  <si>
    <t xml:space="preserve">نهاد </t>
  </si>
  <si>
    <t xml:space="preserve">عربي </t>
  </si>
  <si>
    <t xml:space="preserve">صلاح الدين </t>
  </si>
  <si>
    <t xml:space="preserve">كريم </t>
  </si>
  <si>
    <t xml:space="preserve">كلوفي </t>
  </si>
  <si>
    <t xml:space="preserve">هيام </t>
  </si>
  <si>
    <t xml:space="preserve">لعلي </t>
  </si>
  <si>
    <t xml:space="preserve">هناء </t>
  </si>
  <si>
    <t xml:space="preserve">مناعي </t>
  </si>
  <si>
    <t>عادل</t>
  </si>
  <si>
    <t>مهري</t>
  </si>
  <si>
    <t xml:space="preserve"> زبيدة </t>
  </si>
  <si>
    <t>برحايل</t>
  </si>
  <si>
    <t xml:space="preserve"> سناء </t>
  </si>
  <si>
    <t>بدر</t>
  </si>
  <si>
    <t xml:space="preserve"> فاتن</t>
  </si>
  <si>
    <t xml:space="preserve">بوحشم </t>
  </si>
  <si>
    <t>مريم</t>
  </si>
  <si>
    <t xml:space="preserve">بورنان </t>
  </si>
  <si>
    <t xml:space="preserve">بوزلكوت </t>
  </si>
  <si>
    <t xml:space="preserve">طارق </t>
  </si>
  <si>
    <t>بونور</t>
  </si>
  <si>
    <t>حامد</t>
  </si>
  <si>
    <t xml:space="preserve"> شمس الدين</t>
  </si>
  <si>
    <t xml:space="preserve"> حمزة </t>
  </si>
  <si>
    <t xml:space="preserve">حماني </t>
  </si>
  <si>
    <t>رزايقية</t>
  </si>
  <si>
    <t xml:space="preserve"> شروق </t>
  </si>
  <si>
    <t xml:space="preserve">زندي </t>
  </si>
  <si>
    <t>سعايدية</t>
  </si>
  <si>
    <t xml:space="preserve"> مريم </t>
  </si>
  <si>
    <t>شارفي</t>
  </si>
  <si>
    <t xml:space="preserve"> ندي </t>
  </si>
  <si>
    <t xml:space="preserve">شبيرة </t>
  </si>
  <si>
    <t xml:space="preserve">هالة مريم </t>
  </si>
  <si>
    <t>أحمد المنذر</t>
  </si>
  <si>
    <t xml:space="preserve">عرعار </t>
  </si>
  <si>
    <t xml:space="preserve">أنيس </t>
  </si>
  <si>
    <t xml:space="preserve">ليديا </t>
  </si>
  <si>
    <t xml:space="preserve">عميرات </t>
  </si>
  <si>
    <t xml:space="preserve">ايمن راغب </t>
  </si>
  <si>
    <t xml:space="preserve">بشري </t>
  </si>
  <si>
    <t>غجاتي</t>
  </si>
  <si>
    <t xml:space="preserve"> ياسمين </t>
  </si>
  <si>
    <t xml:space="preserve">غرس الله </t>
  </si>
  <si>
    <t xml:space="preserve">سرور </t>
  </si>
  <si>
    <t xml:space="preserve">فراح </t>
  </si>
  <si>
    <t xml:space="preserve">فركوس </t>
  </si>
  <si>
    <t xml:space="preserve">ياسين </t>
  </si>
  <si>
    <t>لبراتني</t>
  </si>
  <si>
    <t xml:space="preserve"> مروة </t>
  </si>
  <si>
    <t xml:space="preserve">مباركي </t>
  </si>
  <si>
    <t xml:space="preserve">سمية </t>
  </si>
  <si>
    <t xml:space="preserve">مجابري </t>
  </si>
  <si>
    <t xml:space="preserve">أفراح </t>
  </si>
  <si>
    <t>اسراء</t>
  </si>
  <si>
    <t xml:space="preserve">مقحوت </t>
  </si>
  <si>
    <t xml:space="preserve">حسين </t>
  </si>
  <si>
    <t xml:space="preserve">ملياني </t>
  </si>
  <si>
    <t>اية</t>
  </si>
  <si>
    <t xml:space="preserve">ميدون </t>
  </si>
  <si>
    <t xml:space="preserve">زوايمية </t>
  </si>
  <si>
    <t xml:space="preserve">سيرين </t>
  </si>
  <si>
    <t xml:space="preserve">الميطة </t>
  </si>
  <si>
    <t xml:space="preserve">أمينة </t>
  </si>
  <si>
    <t xml:space="preserve">بن حشيش </t>
  </si>
  <si>
    <t xml:space="preserve">حسام الدين </t>
  </si>
  <si>
    <t xml:space="preserve">بوسعدية </t>
  </si>
  <si>
    <t>نورهان</t>
  </si>
  <si>
    <t xml:space="preserve">بونابي </t>
  </si>
  <si>
    <t>ايناس</t>
  </si>
  <si>
    <t xml:space="preserve">حامي </t>
  </si>
  <si>
    <t>خالد</t>
  </si>
  <si>
    <t xml:space="preserve">حداد </t>
  </si>
  <si>
    <t>ياسر</t>
  </si>
  <si>
    <t xml:space="preserve">حرز الله </t>
  </si>
  <si>
    <t>نريمان</t>
  </si>
  <si>
    <t xml:space="preserve">خروف </t>
  </si>
  <si>
    <t xml:space="preserve">مريم أميمة </t>
  </si>
  <si>
    <t>سليم</t>
  </si>
  <si>
    <t>سولالي</t>
  </si>
  <si>
    <t>شريط</t>
  </si>
  <si>
    <t xml:space="preserve"> أكرم علي </t>
  </si>
  <si>
    <t>شيحاني</t>
  </si>
  <si>
    <t xml:space="preserve"> دالية </t>
  </si>
  <si>
    <t>شيخ</t>
  </si>
  <si>
    <t xml:space="preserve">شيهب </t>
  </si>
  <si>
    <t xml:space="preserve">شعيب </t>
  </si>
  <si>
    <t>عدبي</t>
  </si>
  <si>
    <t xml:space="preserve"> لبنى</t>
  </si>
  <si>
    <t xml:space="preserve">عسوس </t>
  </si>
  <si>
    <t xml:space="preserve">هدي </t>
  </si>
  <si>
    <t>علي قشى</t>
  </si>
  <si>
    <t xml:space="preserve"> دلال </t>
  </si>
  <si>
    <t>عمارة</t>
  </si>
  <si>
    <t xml:space="preserve"> ايمان </t>
  </si>
  <si>
    <t xml:space="preserve">عماري </t>
  </si>
  <si>
    <t xml:space="preserve">محمد لمين </t>
  </si>
  <si>
    <t xml:space="preserve">غميط </t>
  </si>
  <si>
    <t xml:space="preserve">انيس </t>
  </si>
  <si>
    <t xml:space="preserve">مرابطين </t>
  </si>
  <si>
    <t xml:space="preserve">عبد الرحمان </t>
  </si>
  <si>
    <t>مصباح</t>
  </si>
  <si>
    <t xml:space="preserve"> منار </t>
  </si>
  <si>
    <t xml:space="preserve">مصدق </t>
  </si>
  <si>
    <t xml:space="preserve">رانيا </t>
  </si>
  <si>
    <t xml:space="preserve"> شهرزاد </t>
  </si>
  <si>
    <t xml:space="preserve">ميهوبي </t>
  </si>
  <si>
    <t xml:space="preserve">نور الهدى </t>
  </si>
  <si>
    <t xml:space="preserve">محمد حسيب </t>
  </si>
  <si>
    <t>17/36025739</t>
  </si>
  <si>
    <t>17/36026456</t>
  </si>
  <si>
    <t>16/36030048</t>
  </si>
  <si>
    <t>17/36036614</t>
  </si>
  <si>
    <t>17/36022565</t>
  </si>
  <si>
    <t>16/36025850</t>
  </si>
  <si>
    <t>17/36025291</t>
  </si>
  <si>
    <t>17/36022604</t>
  </si>
  <si>
    <t>17/36028050</t>
  </si>
  <si>
    <t>17/36023719</t>
  </si>
  <si>
    <t>17/36026392</t>
  </si>
  <si>
    <t>17/36023767</t>
  </si>
  <si>
    <t>17/36024242</t>
  </si>
  <si>
    <t>17/36025503</t>
  </si>
  <si>
    <t>17/36027227</t>
  </si>
  <si>
    <t>17/36024058</t>
  </si>
  <si>
    <t>16/36029557</t>
  </si>
  <si>
    <t>17/36027269</t>
  </si>
  <si>
    <t>16/36055516</t>
  </si>
  <si>
    <t>15/36029721</t>
  </si>
  <si>
    <t>17/36023999</t>
  </si>
  <si>
    <t>17/36037596</t>
  </si>
  <si>
    <t>17/36036910</t>
  </si>
  <si>
    <t>09/6022455</t>
  </si>
  <si>
    <t>17/3603023</t>
  </si>
  <si>
    <t>17/36025799</t>
  </si>
  <si>
    <t>17/36024384</t>
  </si>
  <si>
    <t>17/36027353</t>
  </si>
  <si>
    <t>15/34080296</t>
  </si>
  <si>
    <t>17/36023846</t>
  </si>
  <si>
    <t>17/36033900</t>
  </si>
  <si>
    <t>17/36022827</t>
  </si>
  <si>
    <t>17/36024546</t>
  </si>
  <si>
    <t>17/36023653</t>
  </si>
  <si>
    <t>17/36033462</t>
  </si>
  <si>
    <t>16/36029536</t>
  </si>
  <si>
    <t>16/36025035</t>
  </si>
  <si>
    <t>16/36044227</t>
  </si>
  <si>
    <t>17/36022869</t>
  </si>
  <si>
    <t>17/36022639</t>
  </si>
  <si>
    <t>17/36022605</t>
  </si>
  <si>
    <t>17/36022815</t>
  </si>
  <si>
    <t>17/36025788</t>
  </si>
  <si>
    <t>17/36024039</t>
  </si>
  <si>
    <t>16/36026008</t>
  </si>
  <si>
    <t>17/36023064</t>
  </si>
  <si>
    <t>17/36028315</t>
  </si>
  <si>
    <t>17/36033436</t>
  </si>
  <si>
    <t>17/36029632</t>
  </si>
  <si>
    <t>16/36027135</t>
  </si>
  <si>
    <t>17/36033507</t>
  </si>
  <si>
    <t>17/36027652</t>
  </si>
  <si>
    <t>17/36022795</t>
  </si>
  <si>
    <t>17/36030923</t>
  </si>
  <si>
    <t>17/36037996</t>
  </si>
  <si>
    <t>15/36030081</t>
  </si>
  <si>
    <t>17/36036853</t>
  </si>
  <si>
    <t>17/36030881</t>
  </si>
  <si>
    <t>17/36029573</t>
  </si>
  <si>
    <t>14/360241602</t>
  </si>
  <si>
    <t>17/36025432</t>
  </si>
  <si>
    <t>17/36024189</t>
  </si>
  <si>
    <t>17/36024427</t>
  </si>
  <si>
    <t>17/36036840</t>
  </si>
  <si>
    <t>17/36024590</t>
  </si>
  <si>
    <t>17/36037829</t>
  </si>
  <si>
    <t>17/396036515</t>
  </si>
  <si>
    <t>17/36023045</t>
  </si>
  <si>
    <t>16/36030982</t>
  </si>
  <si>
    <t>16/36025672</t>
  </si>
  <si>
    <t>17/36022634</t>
  </si>
  <si>
    <t>17/36025317</t>
  </si>
  <si>
    <t>17/36023858</t>
  </si>
  <si>
    <t>17/36025870</t>
  </si>
  <si>
    <t>17/36029816</t>
  </si>
  <si>
    <t>16/36030121</t>
  </si>
  <si>
    <t>17/36029605</t>
  </si>
  <si>
    <t>17/36017260</t>
  </si>
  <si>
    <t>17/30629780</t>
  </si>
  <si>
    <t>16/36031036</t>
  </si>
  <si>
    <t>17/36026574</t>
  </si>
  <si>
    <t>16/36057403</t>
  </si>
  <si>
    <t>17/36027429</t>
  </si>
  <si>
    <t>17/36029643</t>
  </si>
  <si>
    <t>17/36022594</t>
  </si>
  <si>
    <t>17/36037682</t>
  </si>
  <si>
    <t>17/36027520</t>
  </si>
  <si>
    <t>17/36037163</t>
  </si>
  <si>
    <t>16/36023568</t>
  </si>
  <si>
    <t>17/36022579</t>
  </si>
  <si>
    <t>16/36027087</t>
  </si>
  <si>
    <t>17/36023757</t>
  </si>
  <si>
    <t>17/36022838</t>
  </si>
  <si>
    <t>17/36024199</t>
  </si>
  <si>
    <t>16/35012858</t>
  </si>
  <si>
    <t>بريكة/باتنة</t>
  </si>
  <si>
    <t>17/36028323</t>
  </si>
  <si>
    <t>17/36023189</t>
  </si>
  <si>
    <t>17/36029509</t>
  </si>
  <si>
    <t>17/36027460</t>
  </si>
  <si>
    <t>17/36023697</t>
  </si>
  <si>
    <t>15/36045510</t>
  </si>
  <si>
    <t>16/36024916</t>
  </si>
  <si>
    <t>17/36027347</t>
  </si>
  <si>
    <t>17/36023680</t>
  </si>
  <si>
    <t>17/36025804</t>
  </si>
  <si>
    <t>17/36024025</t>
  </si>
  <si>
    <t>17/36029594</t>
  </si>
  <si>
    <t>14/36025255</t>
  </si>
  <si>
    <t>16/36027584</t>
  </si>
  <si>
    <t>15/36060790</t>
  </si>
  <si>
    <t>17/36025472</t>
  </si>
  <si>
    <t>17/36023121</t>
  </si>
  <si>
    <t>17/36030936</t>
  </si>
  <si>
    <t>17/36024510</t>
  </si>
  <si>
    <t>17/36027593</t>
  </si>
  <si>
    <t>17/36024545</t>
  </si>
  <si>
    <t>17/36023641</t>
  </si>
  <si>
    <t>17/36024000</t>
  </si>
  <si>
    <t>17/36024216</t>
  </si>
  <si>
    <t>16/36031716</t>
  </si>
  <si>
    <t>17/36027426</t>
  </si>
  <si>
    <t>17/36025883</t>
  </si>
  <si>
    <t>17/36026447</t>
  </si>
  <si>
    <t>17/36024201</t>
  </si>
  <si>
    <t>16/36031695</t>
  </si>
  <si>
    <t>17/36024498</t>
  </si>
  <si>
    <t>17/36022620</t>
  </si>
  <si>
    <t>17/36022648</t>
  </si>
  <si>
    <t>17/36025312</t>
  </si>
  <si>
    <t>17/36024057</t>
  </si>
  <si>
    <t>16/36025219</t>
  </si>
  <si>
    <t>17/36022948</t>
  </si>
  <si>
    <t>16/36057082</t>
  </si>
  <si>
    <t>القالة/الطارف</t>
  </si>
  <si>
    <t>17/36027642</t>
  </si>
  <si>
    <t>16/36030957</t>
  </si>
  <si>
    <t>16/36058175</t>
  </si>
  <si>
    <t>17/36024470</t>
  </si>
  <si>
    <t>15/36036624</t>
  </si>
  <si>
    <t>17/36026348</t>
  </si>
  <si>
    <t>16/36031046</t>
  </si>
  <si>
    <t>17/36026412</t>
  </si>
  <si>
    <t>17/36025663</t>
  </si>
  <si>
    <t>17/36023701</t>
  </si>
  <si>
    <t>17/36022656</t>
  </si>
  <si>
    <t>16/31076256</t>
  </si>
  <si>
    <t>17/36036217</t>
  </si>
  <si>
    <t>17/36025515</t>
  </si>
  <si>
    <t>17/36028901</t>
  </si>
  <si>
    <t>17/36027805</t>
  </si>
  <si>
    <t>17/36025326</t>
  </si>
  <si>
    <t>17/36028345</t>
  </si>
  <si>
    <t>17/36027316</t>
  </si>
  <si>
    <t>17/36029669</t>
  </si>
  <si>
    <t>17/36026446</t>
  </si>
  <si>
    <t>17/36030798</t>
  </si>
  <si>
    <t>16/369031674</t>
  </si>
  <si>
    <t>17/36034436</t>
  </si>
  <si>
    <t>17/36022885</t>
  </si>
  <si>
    <t>17/36023893</t>
  </si>
  <si>
    <t>17/36024360</t>
  </si>
  <si>
    <t>17/36029811</t>
  </si>
  <si>
    <t>17/36036793</t>
  </si>
  <si>
    <t>17/36027469</t>
  </si>
  <si>
    <t>17/36028893</t>
  </si>
  <si>
    <t>17/36027783</t>
  </si>
  <si>
    <t>17/36033257</t>
  </si>
  <si>
    <t>17/36025794</t>
  </si>
  <si>
    <t>17/36031392</t>
  </si>
  <si>
    <t>16/36025542</t>
  </si>
  <si>
    <t>17/36022931</t>
  </si>
  <si>
    <t>17/36029738</t>
  </si>
  <si>
    <t>17/36027662</t>
  </si>
  <si>
    <t>17/36025340</t>
  </si>
  <si>
    <t>14/36050960</t>
  </si>
  <si>
    <t>17/36027238</t>
  </si>
  <si>
    <t>17/36037469</t>
  </si>
  <si>
    <t>17/36024347</t>
  </si>
  <si>
    <t>16/36026078</t>
  </si>
  <si>
    <t>17/36022618</t>
  </si>
  <si>
    <t>17/36026109</t>
  </si>
  <si>
    <t>17/36025566</t>
  </si>
  <si>
    <t>17/36023060</t>
  </si>
  <si>
    <t>17/36022710</t>
  </si>
  <si>
    <t>17/36033444</t>
  </si>
  <si>
    <t>17/36037662</t>
  </si>
  <si>
    <t>17/36023043</t>
  </si>
  <si>
    <t>17/36029511</t>
  </si>
  <si>
    <t>17/36029065</t>
  </si>
  <si>
    <t>17/36023075</t>
  </si>
  <si>
    <t>17/36025342</t>
  </si>
  <si>
    <t>17/36028438</t>
  </si>
  <si>
    <t>17/36027325</t>
  </si>
  <si>
    <t>17/39065956</t>
  </si>
  <si>
    <t>تقرت/ورقلة</t>
  </si>
  <si>
    <t>17/36026090</t>
  </si>
  <si>
    <t>15/36033385</t>
  </si>
  <si>
    <t>17/36024362</t>
  </si>
  <si>
    <t>17/36037321</t>
  </si>
  <si>
    <t>17/36025543</t>
  </si>
  <si>
    <t>17/36036331</t>
  </si>
  <si>
    <t>17/36025644</t>
  </si>
  <si>
    <t>17/36025956</t>
  </si>
  <si>
    <t>17/36037692</t>
  </si>
  <si>
    <t>16/36027317</t>
  </si>
  <si>
    <t>17/36026457</t>
  </si>
  <si>
    <t>17/36029463</t>
  </si>
  <si>
    <t>16/36023573</t>
  </si>
  <si>
    <t>17/36007589</t>
  </si>
  <si>
    <t>17/36023925</t>
  </si>
  <si>
    <t>17/36024589</t>
  </si>
  <si>
    <t>17/36027250</t>
  </si>
  <si>
    <t>17/36029054</t>
  </si>
  <si>
    <t>17/36024438</t>
  </si>
  <si>
    <t>17/36031271</t>
  </si>
  <si>
    <t>17/36037180</t>
  </si>
  <si>
    <t>15/36031518</t>
  </si>
  <si>
    <t>17/36036602</t>
  </si>
  <si>
    <t>17/36025630</t>
  </si>
  <si>
    <t>17/36029862</t>
  </si>
  <si>
    <t>17/36022864</t>
  </si>
  <si>
    <t>17/36036567</t>
  </si>
  <si>
    <t>17/36026428</t>
  </si>
  <si>
    <t>17/36028944</t>
  </si>
  <si>
    <t>17/33054315</t>
  </si>
  <si>
    <t>16/36032427</t>
  </si>
  <si>
    <t>جيجل</t>
  </si>
  <si>
    <t xml:space="preserve">عنابة </t>
  </si>
  <si>
    <t>16/36029571</t>
  </si>
  <si>
    <t>17/36029041</t>
  </si>
  <si>
    <t>17/36026586</t>
  </si>
  <si>
    <t>17/36036145</t>
  </si>
  <si>
    <t>17/36029641</t>
  </si>
  <si>
    <t>17/36025230</t>
  </si>
  <si>
    <t>17/36026553</t>
  </si>
  <si>
    <t>17/36028900</t>
  </si>
  <si>
    <t>17/36036535</t>
  </si>
  <si>
    <t>17/36026620</t>
  </si>
  <si>
    <t>16/36027548</t>
  </si>
  <si>
    <t>16/36025161</t>
  </si>
  <si>
    <t>16/36031416</t>
  </si>
  <si>
    <t>17/36024358</t>
  </si>
  <si>
    <t>17/36036989</t>
  </si>
  <si>
    <t>17/36029700</t>
  </si>
  <si>
    <t>17/36029873</t>
  </si>
  <si>
    <t>بوني/عنابة</t>
  </si>
  <si>
    <t>بوشقوف/قالمة</t>
  </si>
  <si>
    <t>عين الباردة /عنابة</t>
  </si>
  <si>
    <t>البوني/عنابة</t>
  </si>
  <si>
    <t>ميلة</t>
  </si>
  <si>
    <t>مرسيليا</t>
  </si>
  <si>
    <t>قل/سكيكدة</t>
  </si>
  <si>
    <t>الطارف</t>
  </si>
  <si>
    <t>16/36030970</t>
  </si>
  <si>
    <t>سيدي عقبة</t>
  </si>
  <si>
    <t>شيحاني/الطارف</t>
  </si>
  <si>
    <t>عايدة لينة</t>
  </si>
  <si>
    <t>تبسة</t>
  </si>
  <si>
    <t>17/36034558</t>
  </si>
  <si>
    <t>فرنسا</t>
  </si>
  <si>
    <t xml:space="preserve">قسنطينة </t>
  </si>
  <si>
    <t>20/20/2000</t>
  </si>
  <si>
    <t>17/36050071</t>
  </si>
  <si>
    <t xml:space="preserve">القل /سكيكدة </t>
  </si>
  <si>
    <t>16/36030959</t>
  </si>
  <si>
    <t>17/36057089</t>
  </si>
  <si>
    <t>16/36056262</t>
  </si>
  <si>
    <t>بسباس/الطارف</t>
  </si>
  <si>
    <t>16/36031009</t>
  </si>
  <si>
    <t>17/36022601</t>
  </si>
  <si>
    <t>17/36028508</t>
  </si>
  <si>
    <t>واد زناتي</t>
  </si>
  <si>
    <t>17/36031395</t>
  </si>
  <si>
    <t>القل/سكيكدة</t>
  </si>
  <si>
    <t xml:space="preserve">رياحي </t>
  </si>
  <si>
    <t>17/36023068</t>
  </si>
  <si>
    <t xml:space="preserve">عزيري </t>
  </si>
  <si>
    <t>15/36027321</t>
  </si>
  <si>
    <t>17/36037883</t>
  </si>
  <si>
    <t>10/08/19998</t>
  </si>
  <si>
    <t xml:space="preserve">مرداس </t>
  </si>
  <si>
    <t>مرداسي</t>
  </si>
  <si>
    <t>17/36036316</t>
  </si>
  <si>
    <t xml:space="preserve"> لينة </t>
  </si>
  <si>
    <t>17/36026183</t>
  </si>
  <si>
    <t>16/36013685</t>
  </si>
  <si>
    <t>سكيكدة</t>
  </si>
  <si>
    <t>15/36058460</t>
  </si>
  <si>
    <t>14/36029166</t>
  </si>
  <si>
    <t xml:space="preserve">عين الباردة/عنابة </t>
  </si>
  <si>
    <t>13/36044022</t>
  </si>
  <si>
    <t>16/36029441</t>
  </si>
  <si>
    <t>17/36023849</t>
  </si>
  <si>
    <t>16/36028036</t>
  </si>
  <si>
    <t>10/6017215</t>
  </si>
  <si>
    <t>10/6018482</t>
  </si>
  <si>
    <t>محضر مداولات الدورة الأولى للسداسي الثالث (2019/2018) للطلبةالسنة الثانية علوم مالية</t>
  </si>
  <si>
    <t>محضر مداولات الدورة الأولى للسداسي الأول (2019/2018) للطلبةالسنة الثانية علوم مالية</t>
  </si>
</sst>
</file>

<file path=xl/styles.xml><?xml version="1.0" encoding="utf-8"?>
<styleSheet xmlns="http://schemas.openxmlformats.org/spreadsheetml/2006/main">
  <numFmts count="6">
    <numFmt numFmtId="164" formatCode="0.00;[Red]0.00"/>
    <numFmt numFmtId="165" formatCode="0;[Red]0"/>
    <numFmt numFmtId="166" formatCode="0.000"/>
    <numFmt numFmtId="167" formatCode="#,##0;[Red]#,##0"/>
    <numFmt numFmtId="168" formatCode="[$-1010000]yyyy/mm/dd;@"/>
    <numFmt numFmtId="169" formatCode="#,##0.00;[Red]#,##0.00"/>
  </numFmts>
  <fonts count="39"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78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Monotype Koufi"/>
      <charset val="178"/>
    </font>
    <font>
      <b/>
      <sz val="11"/>
      <name val="Monotype Koufi"/>
      <charset val="178"/>
    </font>
    <font>
      <b/>
      <sz val="14"/>
      <name val="Monotype Koufi"/>
      <charset val="178"/>
    </font>
    <font>
      <b/>
      <sz val="18"/>
      <name val="Monotype Koufi"/>
      <charset val="178"/>
    </font>
    <font>
      <sz val="22"/>
      <name val="Monotype Koufi"/>
      <charset val="178"/>
    </font>
    <font>
      <sz val="11"/>
      <name val="Calibri"/>
      <family val="2"/>
      <scheme val="minor"/>
    </font>
    <font>
      <sz val="26"/>
      <name val="Monotype Koufi"/>
      <charset val="178"/>
    </font>
    <font>
      <b/>
      <sz val="18"/>
      <name val="ae_AlMothnna"/>
      <family val="2"/>
    </font>
    <font>
      <b/>
      <sz val="20"/>
      <name val="Times New Roman"/>
      <family val="1"/>
    </font>
    <font>
      <b/>
      <sz val="16"/>
      <name val="ae_AlMateen"/>
      <family val="1"/>
    </font>
    <font>
      <b/>
      <sz val="12"/>
      <name val="ae_AlMohanad"/>
      <family val="1"/>
    </font>
    <font>
      <b/>
      <sz val="16"/>
      <name val="Monotype Koufi"/>
      <charset val="178"/>
    </font>
    <font>
      <b/>
      <sz val="26"/>
      <name val="Monotype Koufi"/>
      <charset val="178"/>
    </font>
    <font>
      <b/>
      <sz val="18"/>
      <color rgb="FFFF0000"/>
      <name val="Monotype Koufi"/>
      <charset val="178"/>
    </font>
    <font>
      <b/>
      <sz val="14"/>
      <color rgb="FFFF0000"/>
      <name val="Monotype Koufi"/>
      <charset val="178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0"/>
      <name val="Monotype Koufi"/>
      <charset val="178"/>
    </font>
    <font>
      <b/>
      <sz val="18"/>
      <name val="Calibri"/>
      <family val="2"/>
      <scheme val="minor"/>
    </font>
    <font>
      <sz val="18"/>
      <name val="Monotype Koufi"/>
      <charset val="178"/>
    </font>
    <font>
      <b/>
      <sz val="28"/>
      <name val="Monotype Koufi"/>
    </font>
    <font>
      <b/>
      <sz val="26"/>
      <name val="ae_AlMateen"/>
      <family val="1"/>
    </font>
    <font>
      <b/>
      <sz val="26"/>
      <name val="Monotype Koufi"/>
    </font>
    <font>
      <sz val="20"/>
      <name val="Monotype Koufi"/>
      <charset val="178"/>
    </font>
    <font>
      <sz val="26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Simplified Arabic"/>
      <charset val="178"/>
    </font>
    <font>
      <sz val="8"/>
      <color indexed="81"/>
      <name val="Tahoma"/>
      <family val="2"/>
    </font>
    <font>
      <b/>
      <sz val="26"/>
      <color indexed="8"/>
      <name val="Simplified Arabic"/>
      <charset val="178"/>
    </font>
    <font>
      <b/>
      <sz val="2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indexed="8"/>
      <name val="Traditional Arabic"/>
      <charset val="178"/>
    </font>
    <font>
      <b/>
      <sz val="26"/>
      <color indexed="8"/>
      <name val="Arial"/>
      <family val="2"/>
    </font>
    <font>
      <b/>
      <sz val="26"/>
      <name val="Arial"/>
      <family val="2"/>
    </font>
    <font>
      <sz val="26"/>
      <color theme="1"/>
      <name val="Arial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theme="0" tint="-0.25098422193060094"/>
        </stop>
      </gradientFill>
    </fill>
    <fill>
      <gradientFill>
        <stop position="0">
          <color theme="0" tint="-0.25098422193060094"/>
        </stop>
        <stop position="1">
          <color theme="0"/>
        </stop>
      </gradientFill>
    </fill>
    <fill>
      <patternFill patternType="gray0625">
        <fgColor theme="0" tint="-0.24994659260841701"/>
        <bgColor theme="0" tint="-0.24997711111789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1" tint="0.34998626667073579"/>
      </bottom>
      <diagonal/>
    </border>
    <border>
      <left style="medium">
        <color auto="1"/>
      </left>
      <right style="dotted">
        <color theme="1" tint="0.34998626667073579"/>
      </right>
      <top style="thick">
        <color theme="0" tint="-0.499984740745262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ck">
        <color theme="0" tint="-0.499984740745262"/>
      </top>
      <bottom style="medium">
        <color indexed="64"/>
      </bottom>
      <diagonal/>
    </border>
    <border>
      <left style="dotted">
        <color theme="1" tint="0.34998626667073579"/>
      </left>
      <right style="medium">
        <color auto="1"/>
      </right>
      <top style="thick">
        <color theme="0" tint="-0.499984740745262"/>
      </top>
      <bottom style="medium">
        <color indexed="64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thin">
        <color theme="0" tint="-0.34998626667073579"/>
      </bottom>
      <diagonal/>
    </border>
    <border>
      <left/>
      <right/>
      <top style="thick">
        <color theme="0" tint="-0.499984740745262"/>
      </top>
      <bottom style="thin">
        <color theme="0" tint="-0.34998626667073579"/>
      </bottom>
      <diagonal/>
    </border>
    <border>
      <left style="medium">
        <color auto="1"/>
      </left>
      <right style="dotted">
        <color theme="1" tint="0.499984740745262"/>
      </right>
      <top style="dotted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theme="0" tint="-0.499984740745262"/>
      </bottom>
      <diagonal/>
    </border>
    <border>
      <left style="thick">
        <color theme="0" tint="-4.9989318521683403E-2"/>
      </left>
      <right/>
      <top/>
      <bottom style="thick">
        <color theme="0" tint="-0.499984740745262"/>
      </bottom>
      <diagonal/>
    </border>
    <border>
      <left/>
      <right style="thick">
        <color theme="0" tint="-4.9989318521683403E-2"/>
      </right>
      <top/>
      <bottom style="thick">
        <color theme="0" tint="-0.499984740745262"/>
      </bottom>
      <diagonal/>
    </border>
    <border>
      <left style="thin">
        <color theme="1" tint="0.34998626667073579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theme="1" tint="0.34998626667073579"/>
      </right>
      <top style="thick">
        <color theme="0" tint="-0.499984740745262"/>
      </top>
      <bottom style="medium">
        <color indexed="64"/>
      </bottom>
      <diagonal/>
    </border>
    <border>
      <left/>
      <right style="thick">
        <color indexed="64"/>
      </right>
      <top/>
      <bottom style="dotted">
        <color theme="1" tint="0.34998626667073579"/>
      </bottom>
      <diagonal/>
    </border>
    <border>
      <left style="dotted">
        <color theme="1" tint="0.499984740745262"/>
      </left>
      <right style="thick">
        <color indexed="64"/>
      </right>
      <top style="dotted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theme="1" tint="0.34998626667073579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ashDotDot">
        <color indexed="64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ck">
        <color theme="0" tint="-0.499984740745262"/>
      </bottom>
      <diagonal/>
    </border>
    <border>
      <left/>
      <right style="thick">
        <color theme="0" tint="-4.9989318521683403E-2"/>
      </right>
      <top style="medium">
        <color indexed="64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indexed="64"/>
      </bottom>
      <diagonal/>
    </border>
    <border>
      <left style="thick">
        <color theme="0" tint="-4.9989318521683403E-2"/>
      </left>
      <right style="medium">
        <color indexed="64"/>
      </right>
      <top style="medium">
        <color indexed="64"/>
      </top>
      <bottom style="thick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ck">
        <color theme="0" tint="-0.499984740745262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ck">
        <color theme="0" tint="-0.499984740745262"/>
      </bottom>
      <diagonal/>
    </border>
    <border>
      <left style="medium">
        <color auto="1"/>
      </left>
      <right/>
      <top style="medium">
        <color indexed="64"/>
      </top>
      <bottom style="thick">
        <color theme="0" tint="-0.499984740745262"/>
      </bottom>
      <diagonal/>
    </border>
    <border>
      <left style="medium">
        <color indexed="64"/>
      </left>
      <right style="thick">
        <color theme="0" tint="-4.9989318521683403E-2"/>
      </right>
      <top style="medium">
        <color indexed="64"/>
      </top>
      <bottom style="thick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auto="1"/>
      </right>
      <top style="thick">
        <color theme="0" tint="-0.499984740745262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/>
      <bottom style="thick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thick">
        <color theme="0" tint="-0.499984740745262"/>
      </bottom>
      <diagonal/>
    </border>
    <border>
      <left style="thick">
        <color indexed="64"/>
      </left>
      <right style="thin">
        <color auto="1"/>
      </right>
      <top style="thick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auto="1"/>
      </right>
      <top/>
      <bottom style="thick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dotted">
        <color theme="1" tint="0.34998626667073579"/>
      </left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2" fillId="2" borderId="24" xfId="1" applyFont="1" applyFill="1" applyBorder="1" applyAlignment="1" applyProtection="1">
      <alignment horizontal="center" vertical="center"/>
    </xf>
    <xf numFmtId="164" fontId="12" fillId="0" borderId="30" xfId="0" applyNumberFormat="1" applyFont="1" applyFill="1" applyBorder="1" applyAlignment="1" applyProtection="1">
      <alignment horizontal="center" vertical="center" readingOrder="2"/>
    </xf>
    <xf numFmtId="165" fontId="12" fillId="0" borderId="47" xfId="0" applyNumberFormat="1" applyFont="1" applyFill="1" applyBorder="1" applyAlignment="1" applyProtection="1">
      <alignment horizontal="center" vertical="center" readingOrder="2"/>
    </xf>
    <xf numFmtId="164" fontId="12" fillId="0" borderId="25" xfId="0" applyNumberFormat="1" applyFont="1" applyFill="1" applyBorder="1" applyAlignment="1" applyProtection="1">
      <alignment horizontal="center" vertical="center" readingOrder="2"/>
    </xf>
    <xf numFmtId="165" fontId="12" fillId="0" borderId="43" xfId="0" applyNumberFormat="1" applyFont="1" applyFill="1" applyBorder="1" applyAlignment="1" applyProtection="1">
      <alignment horizontal="center" vertical="center" readingOrder="2"/>
    </xf>
    <xf numFmtId="165" fontId="12" fillId="0" borderId="18" xfId="1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Border="1" applyProtection="1"/>
    <xf numFmtId="0" fontId="11" fillId="0" borderId="71" xfId="1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49" fontId="13" fillId="0" borderId="46" xfId="0" applyNumberFormat="1" applyFont="1" applyFill="1" applyBorder="1" applyAlignment="1" applyProtection="1">
      <alignment horizontal="center" vertical="center"/>
      <protection locked="0"/>
    </xf>
    <xf numFmtId="164" fontId="12" fillId="0" borderId="75" xfId="1" applyNumberFormat="1" applyFont="1" applyFill="1" applyBorder="1" applyAlignment="1" applyProtection="1">
      <alignment horizontal="center" vertical="center"/>
    </xf>
    <xf numFmtId="165" fontId="12" fillId="0" borderId="17" xfId="1" applyNumberFormat="1" applyFont="1" applyFill="1" applyBorder="1" applyAlignment="1" applyProtection="1">
      <alignment horizontal="center" vertical="center"/>
    </xf>
    <xf numFmtId="165" fontId="12" fillId="0" borderId="4" xfId="1" applyNumberFormat="1" applyFont="1" applyFill="1" applyBorder="1" applyAlignment="1" applyProtection="1">
      <alignment horizontal="center" vertical="center"/>
    </xf>
    <xf numFmtId="164" fontId="19" fillId="0" borderId="28" xfId="0" applyNumberFormat="1" applyFont="1" applyFill="1" applyBorder="1" applyAlignment="1" applyProtection="1">
      <alignment horizontal="center" vertical="center" readingOrder="2"/>
    </xf>
    <xf numFmtId="165" fontId="19" fillId="0" borderId="28" xfId="0" applyNumberFormat="1" applyFont="1" applyFill="1" applyBorder="1" applyAlignment="1" applyProtection="1">
      <alignment horizontal="center" vertical="center" readingOrder="2"/>
    </xf>
    <xf numFmtId="164" fontId="20" fillId="0" borderId="17" xfId="1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8" fontId="3" fillId="0" borderId="56" xfId="0" applyNumberFormat="1" applyFont="1" applyFill="1" applyBorder="1" applyAlignment="1" applyProtection="1">
      <alignment horizontal="center" vertical="center"/>
      <protection locked="0"/>
    </xf>
    <xf numFmtId="164" fontId="12" fillId="0" borderId="76" xfId="0" applyNumberFormat="1" applyFont="1" applyFill="1" applyBorder="1" applyAlignment="1" applyProtection="1">
      <alignment horizontal="center" vertical="center" readingOrder="2"/>
      <protection locked="0"/>
    </xf>
    <xf numFmtId="165" fontId="12" fillId="0" borderId="48" xfId="0" applyNumberFormat="1" applyFont="1" applyFill="1" applyBorder="1" applyAlignment="1" applyProtection="1">
      <alignment horizontal="center" vertical="center" readingOrder="2"/>
      <protection locked="0"/>
    </xf>
    <xf numFmtId="164" fontId="12" fillId="0" borderId="48" xfId="0" applyNumberFormat="1" applyFont="1" applyFill="1" applyBorder="1" applyAlignment="1" applyProtection="1">
      <alignment horizontal="center" vertical="center" readingOrder="2"/>
      <protection locked="0"/>
    </xf>
    <xf numFmtId="165" fontId="12" fillId="0" borderId="77" xfId="0" applyNumberFormat="1" applyFont="1" applyFill="1" applyBorder="1" applyAlignment="1" applyProtection="1">
      <alignment horizontal="center" vertical="center" readingOrder="2"/>
      <protection locked="0"/>
    </xf>
    <xf numFmtId="168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45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8" fillId="10" borderId="0" xfId="1" applyFont="1" applyFill="1" applyBorder="1" applyAlignment="1" applyProtection="1">
      <alignment vertical="center"/>
      <protection locked="0"/>
    </xf>
    <xf numFmtId="0" fontId="4" fillId="10" borderId="0" xfId="1" applyFont="1" applyFill="1" applyBorder="1" applyAlignment="1" applyProtection="1">
      <alignment vertical="center"/>
      <protection locked="0"/>
    </xf>
    <xf numFmtId="0" fontId="6" fillId="10" borderId="0" xfId="1" applyFont="1" applyFill="1" applyBorder="1" applyAlignment="1" applyProtection="1">
      <alignment vertical="center"/>
      <protection locked="0"/>
    </xf>
    <xf numFmtId="0" fontId="7" fillId="4" borderId="6" xfId="1" applyFont="1" applyFill="1" applyBorder="1" applyAlignment="1" applyProtection="1">
      <alignment horizontal="center" vertical="center" wrapText="1" readingOrder="2"/>
      <protection locked="0"/>
    </xf>
    <xf numFmtId="0" fontId="7" fillId="8" borderId="70" xfId="1" applyFont="1" applyFill="1" applyBorder="1" applyAlignment="1" applyProtection="1">
      <alignment vertical="center"/>
      <protection locked="0"/>
    </xf>
    <xf numFmtId="0" fontId="4" fillId="10" borderId="5" xfId="1" applyFont="1" applyFill="1" applyBorder="1" applyAlignment="1" applyProtection="1">
      <alignment vertical="center"/>
      <protection locked="0"/>
    </xf>
    <xf numFmtId="0" fontId="6" fillId="10" borderId="5" xfId="1" applyFont="1" applyFill="1" applyBorder="1" applyAlignment="1" applyProtection="1">
      <alignment vertical="center"/>
      <protection locked="0"/>
    </xf>
    <xf numFmtId="0" fontId="6" fillId="10" borderId="44" xfId="1" applyFont="1" applyFill="1" applyBorder="1" applyAlignment="1" applyProtection="1">
      <alignment vertical="center"/>
      <protection locked="0"/>
    </xf>
    <xf numFmtId="0" fontId="17" fillId="9" borderId="27" xfId="1" applyFont="1" applyFill="1" applyBorder="1" applyAlignment="1" applyProtection="1">
      <alignment horizontal="center" vertical="center" wrapText="1"/>
      <protection locked="0"/>
    </xf>
    <xf numFmtId="0" fontId="17" fillId="9" borderId="29" xfId="1" applyFont="1" applyFill="1" applyBorder="1" applyAlignment="1" applyProtection="1">
      <alignment horizontal="center" vertical="center" wrapText="1"/>
      <protection locked="0"/>
    </xf>
    <xf numFmtId="0" fontId="15" fillId="4" borderId="78" xfId="1" applyFont="1" applyFill="1" applyBorder="1" applyAlignment="1" applyProtection="1">
      <alignment horizontal="center" vertical="center" wrapText="1" readingOrder="2"/>
      <protection locked="0"/>
    </xf>
    <xf numFmtId="0" fontId="7" fillId="8" borderId="74" xfId="1" applyFont="1" applyFill="1" applyBorder="1" applyAlignment="1" applyProtection="1">
      <alignment vertical="center"/>
      <protection locked="0"/>
    </xf>
    <xf numFmtId="0" fontId="4" fillId="6" borderId="57" xfId="1" applyFont="1" applyFill="1" applyBorder="1" applyAlignment="1" applyProtection="1">
      <alignment horizontal="center" vertical="center"/>
      <protection locked="0"/>
    </xf>
    <xf numFmtId="0" fontId="7" fillId="4" borderId="58" xfId="1" applyFont="1" applyFill="1" applyBorder="1" applyAlignment="1" applyProtection="1">
      <alignment horizontal="center" vertical="center"/>
      <protection locked="0"/>
    </xf>
    <xf numFmtId="0" fontId="6" fillId="5" borderId="59" xfId="1" applyFont="1" applyFill="1" applyBorder="1" applyAlignment="1" applyProtection="1">
      <alignment horizontal="center" vertical="center"/>
      <protection locked="0"/>
    </xf>
    <xf numFmtId="0" fontId="6" fillId="4" borderId="60" xfId="1" applyFont="1" applyFill="1" applyBorder="1" applyAlignment="1" applyProtection="1">
      <alignment horizontal="center" vertical="center"/>
      <protection locked="0"/>
    </xf>
    <xf numFmtId="0" fontId="6" fillId="5" borderId="63" xfId="1" applyFont="1" applyFill="1" applyBorder="1" applyAlignment="1" applyProtection="1">
      <alignment horizontal="center" vertical="center"/>
      <protection locked="0"/>
    </xf>
    <xf numFmtId="0" fontId="18" fillId="9" borderId="53" xfId="1" applyFont="1" applyFill="1" applyBorder="1" applyAlignment="1" applyProtection="1">
      <alignment horizontal="center" vertical="center"/>
      <protection locked="0"/>
    </xf>
    <xf numFmtId="0" fontId="18" fillId="9" borderId="25" xfId="1" applyFont="1" applyFill="1" applyBorder="1" applyAlignment="1" applyProtection="1">
      <alignment horizontal="center" vertical="center"/>
      <protection locked="0"/>
    </xf>
    <xf numFmtId="0" fontId="18" fillId="9" borderId="6" xfId="1" applyFont="1" applyFill="1" applyBorder="1" applyAlignment="1" applyProtection="1">
      <alignment horizontal="center" vertical="center"/>
      <protection locked="0"/>
    </xf>
    <xf numFmtId="0" fontId="17" fillId="9" borderId="28" xfId="1" applyFont="1" applyFill="1" applyBorder="1" applyAlignment="1" applyProtection="1">
      <alignment horizontal="center" vertical="center" wrapText="1"/>
      <protection locked="0"/>
    </xf>
    <xf numFmtId="0" fontId="17" fillId="9" borderId="5" xfId="1" applyFont="1" applyFill="1" applyBorder="1" applyAlignment="1" applyProtection="1">
      <alignment horizontal="center" vertical="center" wrapText="1"/>
      <protection locked="0"/>
    </xf>
    <xf numFmtId="3" fontId="5" fillId="5" borderId="84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82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83" xfId="1" applyNumberFormat="1" applyFont="1" applyFill="1" applyBorder="1" applyAlignment="1" applyProtection="1">
      <alignment horizontal="center" vertical="center" wrapText="1" readingOrder="2"/>
      <protection locked="0"/>
    </xf>
    <xf numFmtId="164" fontId="5" fillId="4" borderId="84" xfId="1" applyNumberFormat="1" applyFont="1" applyFill="1" applyBorder="1" applyAlignment="1" applyProtection="1">
      <alignment horizontal="center" vertical="center" wrapText="1" readingOrder="2"/>
      <protection locked="0"/>
    </xf>
    <xf numFmtId="165" fontId="5" fillId="5" borderId="83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86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9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10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10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11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91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92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40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12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93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13" xfId="1" applyNumberFormat="1" applyFont="1" applyFill="1" applyBorder="1" applyAlignment="1" applyProtection="1">
      <alignment horizontal="center" vertical="center" wrapText="1" readingOrder="2"/>
      <protection locked="0"/>
    </xf>
    <xf numFmtId="2" fontId="5" fillId="4" borderId="14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42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96" xfId="1" applyNumberFormat="1" applyFont="1" applyFill="1" applyBorder="1" applyAlignment="1" applyProtection="1">
      <alignment horizontal="center" vertical="center" wrapText="1" readingOrder="2"/>
      <protection locked="0"/>
    </xf>
    <xf numFmtId="164" fontId="5" fillId="4" borderId="86" xfId="1" applyNumberFormat="1" applyFont="1" applyFill="1" applyBorder="1" applyAlignment="1" applyProtection="1">
      <alignment horizontal="center" vertical="center" wrapText="1" readingOrder="2"/>
      <protection locked="0"/>
    </xf>
    <xf numFmtId="164" fontId="5" fillId="4" borderId="99" xfId="1" applyNumberFormat="1" applyFont="1" applyFill="1" applyBorder="1" applyAlignment="1" applyProtection="1">
      <alignment horizontal="center" vertical="center" wrapText="1" readingOrder="2"/>
      <protection locked="0"/>
    </xf>
    <xf numFmtId="165" fontId="5" fillId="5" borderId="93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84" xfId="1" applyNumberFormat="1" applyFont="1" applyFill="1" applyBorder="1" applyAlignment="1" applyProtection="1">
      <alignment horizontal="center" vertical="center" wrapText="1" readingOrder="2"/>
      <protection locked="0"/>
    </xf>
    <xf numFmtId="4" fontId="5" fillId="4" borderId="99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80" xfId="1" applyNumberFormat="1" applyFont="1" applyFill="1" applyBorder="1" applyAlignment="1" applyProtection="1">
      <alignment horizontal="center" vertical="center" wrapText="1" readingOrder="2"/>
      <protection locked="0"/>
    </xf>
    <xf numFmtId="2" fontId="5" fillId="4" borderId="25" xfId="1" applyNumberFormat="1" applyFont="1" applyFill="1" applyBorder="1" applyAlignment="1" applyProtection="1">
      <alignment horizontal="center" vertical="center" wrapText="1" readingOrder="2"/>
      <protection locked="0"/>
    </xf>
    <xf numFmtId="3" fontId="5" fillId="5" borderId="74" xfId="1" applyNumberFormat="1" applyFont="1" applyFill="1" applyBorder="1" applyAlignment="1" applyProtection="1">
      <alignment horizontal="center" vertical="center" wrapText="1" readingOrder="2"/>
      <protection locked="0"/>
    </xf>
    <xf numFmtId="0" fontId="6" fillId="8" borderId="53" xfId="1" applyFont="1" applyFill="1" applyBorder="1" applyAlignment="1" applyProtection="1">
      <alignment horizontal="center" vertical="center"/>
      <protection locked="0"/>
    </xf>
    <xf numFmtId="0" fontId="6" fillId="8" borderId="25" xfId="1" applyFont="1" applyFill="1" applyBorder="1" applyAlignment="1" applyProtection="1">
      <alignment horizontal="center" vertical="center"/>
      <protection locked="0"/>
    </xf>
    <xf numFmtId="0" fontId="6" fillId="8" borderId="6" xfId="1" applyFont="1" applyFill="1" applyBorder="1" applyAlignment="1" applyProtection="1">
      <alignment horizontal="center" vertical="center"/>
      <protection locked="0"/>
    </xf>
    <xf numFmtId="0" fontId="7" fillId="8" borderId="3" xfId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164" fontId="7" fillId="0" borderId="34" xfId="0" applyNumberFormat="1" applyFont="1" applyFill="1" applyBorder="1" applyAlignment="1" applyProtection="1">
      <alignment horizontal="center" vertical="center" readingOrder="2"/>
      <protection locked="0"/>
    </xf>
    <xf numFmtId="165" fontId="7" fillId="0" borderId="0" xfId="0" applyNumberFormat="1" applyFont="1" applyFill="1" applyBorder="1" applyAlignment="1" applyProtection="1">
      <alignment horizontal="center" vertical="center" readingOrder="2"/>
      <protection locked="0"/>
    </xf>
    <xf numFmtId="164" fontId="7" fillId="0" borderId="0" xfId="0" applyNumberFormat="1" applyFont="1" applyFill="1" applyBorder="1" applyAlignment="1" applyProtection="1">
      <alignment horizontal="center" vertical="center" readingOrder="2"/>
      <protection locked="0"/>
    </xf>
    <xf numFmtId="165" fontId="7" fillId="0" borderId="70" xfId="0" applyNumberFormat="1" applyFont="1" applyFill="1" applyBorder="1" applyAlignment="1" applyProtection="1">
      <alignment horizontal="center" vertical="center" readingOrder="2"/>
      <protection locked="0"/>
    </xf>
    <xf numFmtId="0" fontId="23" fillId="0" borderId="69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33" xfId="0" applyFont="1" applyBorder="1" applyProtection="1">
      <protection locked="0"/>
    </xf>
    <xf numFmtId="0" fontId="23" fillId="0" borderId="64" xfId="0" applyFont="1" applyBorder="1" applyProtection="1">
      <protection locked="0"/>
    </xf>
    <xf numFmtId="0" fontId="23" fillId="0" borderId="65" xfId="0" applyFont="1" applyBorder="1" applyProtection="1">
      <protection locked="0"/>
    </xf>
    <xf numFmtId="0" fontId="23" fillId="0" borderId="66" xfId="0" applyFont="1" applyBorder="1" applyProtection="1">
      <protection locked="0"/>
    </xf>
    <xf numFmtId="0" fontId="23" fillId="0" borderId="61" xfId="0" applyFont="1" applyBorder="1" applyProtection="1">
      <protection locked="0"/>
    </xf>
    <xf numFmtId="4" fontId="4" fillId="4" borderId="82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83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84" xfId="1" applyNumberFormat="1" applyFont="1" applyFill="1" applyBorder="1" applyAlignment="1" applyProtection="1">
      <alignment horizontal="center" vertical="center" wrapText="1" readingOrder="2"/>
      <protection locked="0"/>
    </xf>
    <xf numFmtId="164" fontId="4" fillId="4" borderId="84" xfId="1" applyNumberFormat="1" applyFont="1" applyFill="1" applyBorder="1" applyAlignment="1" applyProtection="1">
      <alignment horizontal="center" vertical="center" wrapText="1" readingOrder="2"/>
      <protection locked="0"/>
    </xf>
    <xf numFmtId="165" fontId="4" fillId="5" borderId="83" xfId="1" applyNumberFormat="1" applyFont="1" applyFill="1" applyBorder="1" applyAlignment="1" applyProtection="1">
      <alignment horizontal="center" vertical="center" wrapText="1" readingOrder="2"/>
      <protection locked="0"/>
    </xf>
    <xf numFmtId="4" fontId="4" fillId="4" borderId="86" xfId="1" applyNumberFormat="1" applyFont="1" applyFill="1" applyBorder="1" applyAlignment="1" applyProtection="1">
      <alignment horizontal="center" vertical="center" wrapText="1" readingOrder="2"/>
      <protection locked="0"/>
    </xf>
    <xf numFmtId="4" fontId="4" fillId="4" borderId="9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10" xfId="1" applyNumberFormat="1" applyFont="1" applyFill="1" applyBorder="1" applyAlignment="1" applyProtection="1">
      <alignment horizontal="center" vertical="center" wrapText="1" readingOrder="2"/>
      <protection locked="0"/>
    </xf>
    <xf numFmtId="4" fontId="4" fillId="4" borderId="10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11" xfId="1" applyNumberFormat="1" applyFont="1" applyFill="1" applyBorder="1" applyAlignment="1" applyProtection="1">
      <alignment horizontal="center" vertical="center" wrapText="1" readingOrder="2"/>
      <protection locked="0"/>
    </xf>
    <xf numFmtId="4" fontId="4" fillId="4" borderId="91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92" xfId="1" applyNumberFormat="1" applyFont="1" applyFill="1" applyBorder="1" applyAlignment="1" applyProtection="1">
      <alignment horizontal="center" vertical="center" wrapText="1" readingOrder="2"/>
      <protection locked="0"/>
    </xf>
    <xf numFmtId="4" fontId="4" fillId="4" borderId="40" xfId="1" applyNumberFormat="1" applyFont="1" applyFill="1" applyBorder="1" applyAlignment="1" applyProtection="1">
      <alignment horizontal="center" vertical="center" wrapText="1" readingOrder="2"/>
      <protection locked="0"/>
    </xf>
    <xf numFmtId="4" fontId="4" fillId="4" borderId="12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93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13" xfId="1" applyNumberFormat="1" applyFont="1" applyFill="1" applyBorder="1" applyAlignment="1" applyProtection="1">
      <alignment horizontal="center" vertical="center" wrapText="1" readingOrder="2"/>
      <protection locked="0"/>
    </xf>
    <xf numFmtId="2" fontId="4" fillId="4" borderId="14" xfId="1" applyNumberFormat="1" applyFont="1" applyFill="1" applyBorder="1" applyAlignment="1" applyProtection="1">
      <alignment horizontal="center" vertical="center" wrapText="1" readingOrder="2"/>
      <protection locked="0"/>
    </xf>
    <xf numFmtId="3" fontId="4" fillId="5" borderId="42" xfId="1" applyNumberFormat="1" applyFont="1" applyFill="1" applyBorder="1" applyAlignment="1" applyProtection="1">
      <alignment horizontal="center" vertical="center" wrapText="1" readingOrder="2"/>
      <protection locked="0"/>
    </xf>
    <xf numFmtId="164" fontId="12" fillId="0" borderId="20" xfId="0" applyNumberFormat="1" applyFont="1" applyFill="1" applyBorder="1" applyAlignment="1" applyProtection="1">
      <alignment horizontal="center" vertical="center" readingOrder="2"/>
    </xf>
    <xf numFmtId="167" fontId="12" fillId="0" borderId="90" xfId="0" applyNumberFormat="1" applyFont="1" applyFill="1" applyBorder="1" applyAlignment="1" applyProtection="1">
      <alignment horizontal="center" vertical="center" readingOrder="2"/>
    </xf>
    <xf numFmtId="164" fontId="12" fillId="0" borderId="35" xfId="1" applyNumberFormat="1" applyFont="1" applyFill="1" applyBorder="1" applyAlignment="1" applyProtection="1">
      <alignment horizontal="center" vertical="center"/>
      <protection locked="0"/>
    </xf>
    <xf numFmtId="164" fontId="12" fillId="0" borderId="2" xfId="1" applyNumberFormat="1" applyFont="1" applyFill="1" applyBorder="1" applyAlignment="1" applyProtection="1">
      <alignment horizontal="center" vertical="center"/>
      <protection locked="0"/>
    </xf>
    <xf numFmtId="164" fontId="12" fillId="0" borderId="85" xfId="0" applyNumberFormat="1" applyFont="1" applyFill="1" applyBorder="1" applyAlignment="1" applyProtection="1">
      <alignment horizontal="center" vertical="center" readingOrder="2"/>
    </xf>
    <xf numFmtId="165" fontId="12" fillId="0" borderId="85" xfId="0" applyNumberFormat="1" applyFont="1" applyFill="1" applyBorder="1" applyAlignment="1" applyProtection="1">
      <alignment horizontal="center" vertical="center" readingOrder="2"/>
    </xf>
    <xf numFmtId="164" fontId="12" fillId="0" borderId="50" xfId="0" applyNumberFormat="1" applyFont="1" applyFill="1" applyBorder="1" applyAlignment="1" applyProtection="1">
      <alignment horizontal="center" vertical="center" readingOrder="2"/>
    </xf>
    <xf numFmtId="167" fontId="12" fillId="0" borderId="31" xfId="0" applyNumberFormat="1" applyFont="1" applyFill="1" applyBorder="1" applyAlignment="1" applyProtection="1">
      <alignment horizontal="center" vertical="center" readingOrder="2"/>
    </xf>
    <xf numFmtId="164" fontId="12" fillId="0" borderId="49" xfId="0" applyNumberFormat="1" applyFont="1" applyFill="1" applyBorder="1" applyAlignment="1" applyProtection="1">
      <alignment horizontal="center" vertical="center" readingOrder="2"/>
    </xf>
    <xf numFmtId="165" fontId="12" fillId="0" borderId="49" xfId="0" applyNumberFormat="1" applyFont="1" applyFill="1" applyBorder="1" applyAlignment="1" applyProtection="1">
      <alignment horizontal="center" vertical="center" readingOrder="2"/>
    </xf>
    <xf numFmtId="169" fontId="12" fillId="0" borderId="2" xfId="1" applyNumberFormat="1" applyFont="1" applyFill="1" applyBorder="1" applyAlignment="1" applyProtection="1">
      <alignment horizontal="center" vertical="center"/>
      <protection locked="0"/>
    </xf>
    <xf numFmtId="169" fontId="12" fillId="0" borderId="50" xfId="0" applyNumberFormat="1" applyFont="1" applyFill="1" applyBorder="1" applyAlignment="1" applyProtection="1">
      <alignment horizontal="center" vertical="center" readingOrder="2"/>
    </xf>
    <xf numFmtId="167" fontId="12" fillId="0" borderId="73" xfId="0" applyNumberFormat="1" applyFont="1" applyFill="1" applyBorder="1" applyAlignment="1" applyProtection="1">
      <alignment horizontal="center" vertical="center" readingOrder="2"/>
    </xf>
    <xf numFmtId="164" fontId="12" fillId="0" borderId="51" xfId="0" applyNumberFormat="1" applyFont="1" applyFill="1" applyBorder="1" applyAlignment="1" applyProtection="1">
      <alignment horizontal="center" vertical="center" readingOrder="2"/>
    </xf>
    <xf numFmtId="165" fontId="12" fillId="0" borderId="51" xfId="0" applyNumberFormat="1" applyFont="1" applyFill="1" applyBorder="1" applyAlignment="1" applyProtection="1">
      <alignment horizontal="center" vertical="center" readingOrder="2"/>
    </xf>
    <xf numFmtId="164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1" xfId="1" applyNumberFormat="1" applyFont="1" applyFill="1" applyBorder="1" applyAlignment="1" applyProtection="1">
      <alignment horizontal="center" vertical="center"/>
      <protection locked="0"/>
    </xf>
    <xf numFmtId="169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25" fillId="0" borderId="54" xfId="0" applyFont="1" applyFill="1" applyBorder="1" applyAlignment="1" applyProtection="1">
      <alignment horizontal="right" vertical="center"/>
      <protection locked="0"/>
    </xf>
    <xf numFmtId="0" fontId="21" fillId="4" borderId="6" xfId="1" applyFont="1" applyFill="1" applyBorder="1" applyAlignment="1" applyProtection="1">
      <alignment horizontal="center" vertical="center" wrapText="1" readingOrder="2"/>
      <protection locked="0"/>
    </xf>
    <xf numFmtId="164" fontId="19" fillId="0" borderId="35" xfId="1" applyNumberFormat="1" applyFont="1" applyFill="1" applyBorder="1" applyAlignment="1" applyProtection="1">
      <alignment horizontal="center" vertical="center"/>
      <protection locked="0"/>
    </xf>
    <xf numFmtId="164" fontId="19" fillId="0" borderId="2" xfId="1" applyNumberFormat="1" applyFont="1" applyFill="1" applyBorder="1" applyAlignment="1" applyProtection="1">
      <alignment horizontal="center" vertical="center"/>
      <protection locked="0"/>
    </xf>
    <xf numFmtId="164" fontId="19" fillId="0" borderId="20" xfId="0" applyNumberFormat="1" applyFont="1" applyFill="1" applyBorder="1" applyAlignment="1" applyProtection="1">
      <alignment horizontal="center" vertical="center" readingOrder="2"/>
    </xf>
    <xf numFmtId="167" fontId="19" fillId="0" borderId="90" xfId="0" applyNumberFormat="1" applyFont="1" applyFill="1" applyBorder="1" applyAlignment="1" applyProtection="1">
      <alignment horizontal="center" vertical="center" readingOrder="2"/>
    </xf>
    <xf numFmtId="2" fontId="19" fillId="0" borderId="85" xfId="0" applyNumberFormat="1" applyFont="1" applyFill="1" applyBorder="1" applyAlignment="1" applyProtection="1">
      <alignment horizontal="center" vertical="center" readingOrder="2"/>
    </xf>
    <xf numFmtId="165" fontId="19" fillId="0" borderId="85" xfId="0" applyNumberFormat="1" applyFont="1" applyFill="1" applyBorder="1" applyAlignment="1" applyProtection="1">
      <alignment horizontal="center" vertical="center" readingOrder="2"/>
    </xf>
    <xf numFmtId="164" fontId="19" fillId="0" borderId="85" xfId="0" applyNumberFormat="1" applyFont="1" applyFill="1" applyBorder="1" applyAlignment="1" applyProtection="1">
      <alignment horizontal="center" vertical="center" readingOrder="2"/>
    </xf>
    <xf numFmtId="164" fontId="19" fillId="0" borderId="97" xfId="0" applyNumberFormat="1" applyFont="1" applyFill="1" applyBorder="1" applyAlignment="1" applyProtection="1">
      <alignment horizontal="center" vertical="center"/>
    </xf>
    <xf numFmtId="167" fontId="19" fillId="0" borderId="36" xfId="0" applyNumberFormat="1" applyFont="1" applyFill="1" applyBorder="1" applyAlignment="1" applyProtection="1">
      <alignment horizontal="center" vertical="center" readingOrder="2"/>
    </xf>
    <xf numFmtId="164" fontId="19" fillId="0" borderId="7" xfId="1" applyNumberFormat="1" applyFont="1" applyFill="1" applyBorder="1" applyAlignment="1" applyProtection="1">
      <alignment horizontal="center" vertical="center"/>
      <protection locked="0"/>
    </xf>
    <xf numFmtId="164" fontId="19" fillId="0" borderId="1" xfId="1" applyNumberFormat="1" applyFont="1" applyFill="1" applyBorder="1" applyAlignment="1" applyProtection="1">
      <alignment horizontal="center" vertical="center"/>
      <protection locked="0"/>
    </xf>
    <xf numFmtId="0" fontId="15" fillId="4" borderId="78" xfId="1" applyFont="1" applyFill="1" applyBorder="1" applyAlignment="1" applyProtection="1">
      <alignment horizontal="center" vertical="center" wrapText="1" readingOrder="2"/>
      <protection locked="0"/>
    </xf>
    <xf numFmtId="0" fontId="7" fillId="4" borderId="6" xfId="1" applyFont="1" applyFill="1" applyBorder="1" applyAlignment="1" applyProtection="1">
      <alignment horizontal="center" vertical="center" wrapText="1" readingOrder="2"/>
      <protection locked="0"/>
    </xf>
    <xf numFmtId="0" fontId="18" fillId="9" borderId="53" xfId="1" applyFont="1" applyFill="1" applyBorder="1" applyAlignment="1" applyProtection="1">
      <alignment horizontal="center" vertical="center"/>
      <protection locked="0"/>
    </xf>
    <xf numFmtId="0" fontId="29" fillId="11" borderId="1" xfId="0" applyFont="1" applyFill="1" applyBorder="1" applyAlignment="1" applyProtection="1">
      <alignment horizontal="justify" wrapText="1" readingOrder="2"/>
      <protection locked="0"/>
    </xf>
    <xf numFmtId="0" fontId="30" fillId="11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0" fontId="32" fillId="11" borderId="1" xfId="0" applyFont="1" applyFill="1" applyBorder="1" applyAlignment="1" applyProtection="1">
      <alignment horizontal="right" vertical="center"/>
      <protection locked="0"/>
    </xf>
    <xf numFmtId="0" fontId="33" fillId="11" borderId="1" xfId="0" applyFont="1" applyFill="1" applyBorder="1" applyAlignment="1" applyProtection="1">
      <alignment horizontal="justify" wrapText="1" readingOrder="2"/>
      <protection locked="0"/>
    </xf>
    <xf numFmtId="0" fontId="33" fillId="11" borderId="106" xfId="0" applyFont="1" applyFill="1" applyBorder="1" applyAlignment="1" applyProtection="1">
      <alignment horizontal="justify" wrapText="1" readingOrder="2"/>
      <protection locked="0"/>
    </xf>
    <xf numFmtId="0" fontId="33" fillId="11" borderId="2" xfId="0" applyFont="1" applyFill="1" applyBorder="1" applyAlignment="1" applyProtection="1">
      <alignment horizontal="justify" wrapText="1" readingOrder="2"/>
      <protection locked="0"/>
    </xf>
    <xf numFmtId="0" fontId="33" fillId="0" borderId="1" xfId="0" applyFont="1" applyBorder="1" applyAlignment="1" applyProtection="1">
      <alignment horizontal="justify" wrapText="1" readingOrder="2"/>
      <protection locked="0"/>
    </xf>
    <xf numFmtId="0" fontId="33" fillId="11" borderId="28" xfId="0" applyFont="1" applyFill="1" applyBorder="1" applyAlignment="1" applyProtection="1">
      <alignment horizontal="justify" wrapText="1" readingOrder="2"/>
      <protection locked="0"/>
    </xf>
    <xf numFmtId="0" fontId="33" fillId="11" borderId="0" xfId="0" applyFont="1" applyFill="1" applyAlignment="1" applyProtection="1">
      <alignment horizontal="justify" wrapText="1" readingOrder="2"/>
      <protection locked="0"/>
    </xf>
    <xf numFmtId="0" fontId="2" fillId="2" borderId="108" xfId="1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horizontal="right" vertical="center"/>
      <protection locked="0"/>
    </xf>
    <xf numFmtId="0" fontId="7" fillId="4" borderId="109" xfId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right" vertical="center"/>
      <protection locked="0"/>
    </xf>
    <xf numFmtId="0" fontId="34" fillId="0" borderId="1" xfId="0" applyFont="1" applyBorder="1" applyProtection="1">
      <protection locked="0"/>
    </xf>
    <xf numFmtId="0" fontId="33" fillId="0" borderId="1" xfId="0" applyFont="1" applyFill="1" applyBorder="1" applyAlignment="1" applyProtection="1">
      <alignment horizontal="justify" wrapText="1" readingOrder="2"/>
      <protection locked="0"/>
    </xf>
    <xf numFmtId="0" fontId="32" fillId="0" borderId="1" xfId="0" applyFont="1" applyFill="1" applyBorder="1" applyAlignment="1" applyProtection="1">
      <alignment horizontal="right" vertical="center"/>
      <protection locked="0"/>
    </xf>
    <xf numFmtId="0" fontId="35" fillId="0" borderId="1" xfId="0" applyFont="1" applyFill="1" applyBorder="1" applyAlignment="1" applyProtection="1">
      <alignment horizontal="right"/>
      <protection locked="0"/>
    </xf>
    <xf numFmtId="0" fontId="34" fillId="11" borderId="1" xfId="0" applyFont="1" applyFill="1" applyBorder="1" applyProtection="1">
      <protection locked="0"/>
    </xf>
    <xf numFmtId="0" fontId="36" fillId="11" borderId="1" xfId="0" applyFont="1" applyFill="1" applyBorder="1" applyAlignment="1" applyProtection="1">
      <alignment horizontal="right" vertical="center"/>
      <protection locked="0"/>
    </xf>
    <xf numFmtId="0" fontId="33" fillId="0" borderId="1" xfId="0" applyFont="1" applyBorder="1" applyProtection="1">
      <protection locked="0"/>
    </xf>
    <xf numFmtId="0" fontId="33" fillId="11" borderId="1" xfId="0" applyFont="1" applyFill="1" applyBorder="1" applyProtection="1">
      <protection locked="0"/>
    </xf>
    <xf numFmtId="0" fontId="36" fillId="11" borderId="28" xfId="0" applyFont="1" applyFill="1" applyBorder="1" applyAlignment="1" applyProtection="1">
      <alignment horizontal="right" vertical="center"/>
      <protection locked="0"/>
    </xf>
    <xf numFmtId="0" fontId="33" fillId="11" borderId="28" xfId="0" applyFont="1" applyFill="1" applyBorder="1" applyProtection="1">
      <protection locked="0"/>
    </xf>
    <xf numFmtId="0" fontId="35" fillId="11" borderId="1" xfId="0" applyFont="1" applyFill="1" applyBorder="1" applyAlignment="1" applyProtection="1">
      <alignment horizontal="right" vertical="center"/>
      <protection locked="0"/>
    </xf>
    <xf numFmtId="0" fontId="37" fillId="0" borderId="1" xfId="0" applyFont="1" applyFill="1" applyBorder="1" applyAlignment="1" applyProtection="1">
      <alignment horizontal="right" vertical="center"/>
      <protection locked="0"/>
    </xf>
    <xf numFmtId="0" fontId="38" fillId="11" borderId="1" xfId="0" applyFont="1" applyFill="1" applyBorder="1" applyAlignment="1" applyProtection="1">
      <alignment horizontal="justify" wrapText="1" readingOrder="2"/>
      <protection locked="0"/>
    </xf>
    <xf numFmtId="0" fontId="38" fillId="11" borderId="106" xfId="0" applyFont="1" applyFill="1" applyBorder="1" applyAlignment="1" applyProtection="1">
      <alignment horizontal="justify" wrapText="1" readingOrder="2"/>
      <protection locked="0"/>
    </xf>
    <xf numFmtId="0" fontId="32" fillId="11" borderId="2" xfId="0" applyFont="1" applyFill="1" applyBorder="1" applyAlignment="1" applyProtection="1">
      <alignment horizontal="right" vertical="center"/>
      <protection locked="0"/>
    </xf>
    <xf numFmtId="0" fontId="38" fillId="0" borderId="1" xfId="0" applyFont="1" applyBorder="1" applyAlignment="1" applyProtection="1">
      <alignment horizontal="justify" wrapText="1" readingOrder="2"/>
      <protection locked="0"/>
    </xf>
    <xf numFmtId="0" fontId="38" fillId="11" borderId="28" xfId="0" applyFont="1" applyFill="1" applyBorder="1" applyAlignment="1" applyProtection="1">
      <alignment horizontal="justify" wrapText="1" readingOrder="2"/>
      <protection locked="0"/>
    </xf>
    <xf numFmtId="0" fontId="28" fillId="0" borderId="1" xfId="0" applyFont="1" applyBorder="1" applyProtection="1">
      <protection locked="0"/>
    </xf>
    <xf numFmtId="0" fontId="38" fillId="0" borderId="25" xfId="0" applyFont="1" applyBorder="1" applyAlignment="1" applyProtection="1">
      <alignment horizontal="justify" wrapText="1" readingOrder="2"/>
      <protection locked="0"/>
    </xf>
    <xf numFmtId="0" fontId="38" fillId="0" borderId="28" xfId="0" applyFont="1" applyBorder="1" applyAlignment="1" applyProtection="1">
      <alignment horizontal="justify" wrapText="1" readingOrder="2"/>
      <protection locked="0"/>
    </xf>
    <xf numFmtId="0" fontId="32" fillId="11" borderId="28" xfId="0" applyFont="1" applyFill="1" applyBorder="1" applyAlignment="1" applyProtection="1">
      <alignment horizontal="right" vertical="center"/>
      <protection locked="0"/>
    </xf>
    <xf numFmtId="0" fontId="32" fillId="0" borderId="28" xfId="0" applyFont="1" applyFill="1" applyBorder="1" applyAlignment="1" applyProtection="1">
      <alignment horizontal="right" vertical="center"/>
      <protection locked="0"/>
    </xf>
    <xf numFmtId="0" fontId="38" fillId="0" borderId="32" xfId="0" applyFont="1" applyBorder="1" applyAlignment="1" applyProtection="1">
      <alignment horizontal="justify" wrapText="1" readingOrder="2"/>
      <protection locked="0"/>
    </xf>
    <xf numFmtId="0" fontId="28" fillId="0" borderId="31" xfId="0" applyFont="1" applyBorder="1" applyProtection="1">
      <protection locked="0"/>
    </xf>
    <xf numFmtId="0" fontId="32" fillId="0" borderId="28" xfId="0" applyFont="1" applyBorder="1" applyAlignment="1" applyProtection="1">
      <alignment horizontal="right" vertical="center"/>
      <protection locked="0"/>
    </xf>
    <xf numFmtId="0" fontId="28" fillId="0" borderId="28" xfId="0" applyFont="1" applyBorder="1" applyProtection="1">
      <protection locked="0"/>
    </xf>
    <xf numFmtId="0" fontId="38" fillId="0" borderId="107" xfId="0" applyFont="1" applyBorder="1" applyAlignment="1" applyProtection="1">
      <alignment horizontal="justify" wrapText="1" readingOrder="2"/>
      <protection locked="0"/>
    </xf>
    <xf numFmtId="0" fontId="35" fillId="11" borderId="28" xfId="0" applyFont="1" applyFill="1" applyBorder="1" applyAlignment="1" applyProtection="1">
      <alignment horizontal="right" vertical="center"/>
      <protection locked="0"/>
    </xf>
    <xf numFmtId="0" fontId="32" fillId="0" borderId="1" xfId="0" applyFont="1" applyBorder="1" applyAlignment="1" applyProtection="1">
      <alignment horizontal="right" vertical="center"/>
      <protection locked="0"/>
    </xf>
    <xf numFmtId="164" fontId="12" fillId="11" borderId="7" xfId="1" applyNumberFormat="1" applyFont="1" applyFill="1" applyBorder="1" applyAlignment="1" applyProtection="1">
      <alignment horizontal="center" vertical="center"/>
      <protection locked="0"/>
    </xf>
    <xf numFmtId="164" fontId="12" fillId="11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top"/>
      <protection locked="0"/>
    </xf>
    <xf numFmtId="0" fontId="7" fillId="0" borderId="68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0" fontId="23" fillId="0" borderId="103" xfId="0" applyFont="1" applyBorder="1" applyAlignment="1" applyProtection="1">
      <alignment horizontal="center"/>
      <protection locked="0"/>
    </xf>
    <xf numFmtId="0" fontId="23" fillId="0" borderId="104" xfId="0" applyFont="1" applyBorder="1" applyAlignment="1" applyProtection="1">
      <alignment horizontal="center"/>
      <protection locked="0"/>
    </xf>
    <xf numFmtId="0" fontId="23" fillId="0" borderId="105" xfId="0" applyFont="1" applyBorder="1" applyAlignment="1" applyProtection="1">
      <alignment horizontal="center"/>
      <protection locked="0"/>
    </xf>
    <xf numFmtId="0" fontId="23" fillId="0" borderId="64" xfId="0" applyFont="1" applyBorder="1" applyAlignment="1" applyProtection="1">
      <alignment horizontal="center"/>
      <protection locked="0"/>
    </xf>
    <xf numFmtId="0" fontId="23" fillId="0" borderId="65" xfId="0" applyFont="1" applyBorder="1" applyAlignment="1" applyProtection="1">
      <alignment horizontal="center"/>
      <protection locked="0"/>
    </xf>
    <xf numFmtId="0" fontId="23" fillId="0" borderId="66" xfId="0" applyFont="1" applyBorder="1" applyAlignment="1" applyProtection="1">
      <alignment horizontal="center"/>
      <protection locked="0"/>
    </xf>
    <xf numFmtId="0" fontId="15" fillId="5" borderId="98" xfId="1" applyFont="1" applyFill="1" applyBorder="1" applyAlignment="1" applyProtection="1">
      <alignment horizontal="center" vertical="center" wrapText="1" readingOrder="2"/>
      <protection locked="0"/>
    </xf>
    <xf numFmtId="0" fontId="15" fillId="5" borderId="95" xfId="1" applyFont="1" applyFill="1" applyBorder="1" applyAlignment="1" applyProtection="1">
      <alignment horizontal="center" vertical="center" wrapText="1" readingOrder="2"/>
      <protection locked="0"/>
    </xf>
    <xf numFmtId="0" fontId="15" fillId="4" borderId="88" xfId="1" applyFont="1" applyFill="1" applyBorder="1" applyAlignment="1" applyProtection="1">
      <alignment horizontal="center" vertical="center" wrapText="1" readingOrder="2"/>
      <protection locked="0"/>
    </xf>
    <xf numFmtId="0" fontId="15" fillId="4" borderId="78" xfId="1" applyFont="1" applyFill="1" applyBorder="1" applyAlignment="1" applyProtection="1">
      <alignment horizontal="center" vertical="center" wrapText="1" readingOrder="2"/>
      <protection locked="0"/>
    </xf>
    <xf numFmtId="0" fontId="15" fillId="4" borderId="87" xfId="1" applyFont="1" applyFill="1" applyBorder="1" applyAlignment="1" applyProtection="1">
      <alignment horizontal="center" vertical="center" wrapText="1" readingOrder="2"/>
      <protection locked="0"/>
    </xf>
    <xf numFmtId="0" fontId="15" fillId="5" borderId="89" xfId="1" applyFont="1" applyFill="1" applyBorder="1" applyAlignment="1" applyProtection="1">
      <alignment horizontal="center" vertical="center" wrapText="1" readingOrder="2"/>
      <protection locked="0"/>
    </xf>
    <xf numFmtId="0" fontId="15" fillId="5" borderId="81" xfId="1" applyFont="1" applyFill="1" applyBorder="1" applyAlignment="1" applyProtection="1">
      <alignment horizontal="center" vertical="center" wrapText="1" readingOrder="2"/>
      <protection locked="0"/>
    </xf>
    <xf numFmtId="4" fontId="15" fillId="4" borderId="89" xfId="1" applyNumberFormat="1" applyFont="1" applyFill="1" applyBorder="1" applyAlignment="1" applyProtection="1">
      <alignment horizontal="center" vertical="center" wrapText="1" readingOrder="2"/>
      <protection locked="0"/>
    </xf>
    <xf numFmtId="4" fontId="15" fillId="4" borderId="81" xfId="1" applyNumberFormat="1" applyFont="1" applyFill="1" applyBorder="1" applyAlignment="1" applyProtection="1">
      <alignment horizontal="center" vertical="center" wrapText="1" readingOrder="2"/>
      <protection locked="0"/>
    </xf>
    <xf numFmtId="0" fontId="15" fillId="5" borderId="88" xfId="1" applyFont="1" applyFill="1" applyBorder="1" applyAlignment="1" applyProtection="1">
      <alignment horizontal="center" vertical="center" wrapText="1" readingOrder="2"/>
      <protection locked="0"/>
    </xf>
    <xf numFmtId="0" fontId="15" fillId="5" borderId="78" xfId="1" applyFont="1" applyFill="1" applyBorder="1" applyAlignment="1" applyProtection="1">
      <alignment horizontal="center" vertical="center" wrapText="1" readingOrder="2"/>
      <protection locked="0"/>
    </xf>
    <xf numFmtId="0" fontId="15" fillId="5" borderId="79" xfId="1" applyFont="1" applyFill="1" applyBorder="1" applyAlignment="1" applyProtection="1">
      <alignment horizontal="center" vertical="center" wrapText="1" readingOrder="2"/>
      <protection locked="0"/>
    </xf>
    <xf numFmtId="4" fontId="15" fillId="4" borderId="21" xfId="1" applyNumberFormat="1" applyFont="1" applyFill="1" applyBorder="1" applyAlignment="1" applyProtection="1">
      <alignment horizontal="center" vertical="center" wrapText="1" readingOrder="2"/>
      <protection locked="0"/>
    </xf>
    <xf numFmtId="4" fontId="15" fillId="4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7" fillId="0" borderId="62" xfId="0" applyFont="1" applyBorder="1" applyAlignment="1" applyProtection="1">
      <alignment horizontal="center" vertical="center"/>
      <protection locked="0"/>
    </xf>
    <xf numFmtId="0" fontId="27" fillId="0" borderId="68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7" fillId="0" borderId="100" xfId="0" applyFont="1" applyBorder="1" applyAlignment="1" applyProtection="1">
      <alignment horizontal="center" vertical="top"/>
      <protection locked="0"/>
    </xf>
    <xf numFmtId="0" fontId="7" fillId="0" borderId="101" xfId="0" applyFont="1" applyBorder="1" applyAlignment="1" applyProtection="1">
      <alignment horizontal="center" vertical="top"/>
      <protection locked="0"/>
    </xf>
    <xf numFmtId="0" fontId="7" fillId="0" borderId="102" xfId="0" applyFont="1" applyBorder="1" applyAlignment="1" applyProtection="1">
      <alignment horizontal="center" vertical="top"/>
      <protection locked="0"/>
    </xf>
    <xf numFmtId="164" fontId="7" fillId="0" borderId="67" xfId="0" applyNumberFormat="1" applyFont="1" applyBorder="1" applyAlignment="1" applyProtection="1">
      <alignment horizontal="center" vertical="top"/>
      <protection locked="0"/>
    </xf>
    <xf numFmtId="164" fontId="7" fillId="0" borderId="68" xfId="0" applyNumberFormat="1" applyFont="1" applyBorder="1" applyAlignment="1" applyProtection="1">
      <alignment horizontal="center" vertical="top"/>
      <protection locked="0"/>
    </xf>
    <xf numFmtId="164" fontId="7" fillId="0" borderId="20" xfId="0" applyNumberFormat="1" applyFont="1" applyBorder="1" applyAlignment="1" applyProtection="1">
      <alignment horizontal="center" vertical="top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15" fillId="5" borderId="87" xfId="1" applyFont="1" applyFill="1" applyBorder="1" applyAlignment="1" applyProtection="1">
      <alignment horizontal="center" vertical="center" wrapText="1" readingOrder="2"/>
      <protection locked="0"/>
    </xf>
    <xf numFmtId="4" fontId="15" fillId="5" borderId="23" xfId="1" applyNumberFormat="1" applyFont="1" applyFill="1" applyBorder="1" applyAlignment="1" applyProtection="1">
      <alignment horizontal="center" vertical="center" wrapText="1" readingOrder="2"/>
      <protection locked="0"/>
    </xf>
    <xf numFmtId="4" fontId="15" fillId="5" borderId="22" xfId="1" applyNumberFormat="1" applyFont="1" applyFill="1" applyBorder="1" applyAlignment="1" applyProtection="1">
      <alignment horizontal="center" vertical="center" wrapText="1" readingOrder="2"/>
      <protection locked="0"/>
    </xf>
    <xf numFmtId="4" fontId="15" fillId="5" borderId="89" xfId="1" applyNumberFormat="1" applyFont="1" applyFill="1" applyBorder="1" applyAlignment="1" applyProtection="1">
      <alignment horizontal="center" vertical="center" wrapText="1" readingOrder="2"/>
      <protection locked="0"/>
    </xf>
    <xf numFmtId="4" fontId="15" fillId="5" borderId="81" xfId="1" applyNumberFormat="1" applyFont="1" applyFill="1" applyBorder="1" applyAlignment="1" applyProtection="1">
      <alignment horizontal="center" vertical="center" wrapText="1" readingOrder="2"/>
      <protection locked="0"/>
    </xf>
    <xf numFmtId="0" fontId="15" fillId="4" borderId="94" xfId="1" applyFont="1" applyFill="1" applyBorder="1" applyAlignment="1" applyProtection="1">
      <alignment horizontal="center" vertical="center" wrapText="1" readingOrder="2"/>
      <protection locked="0"/>
    </xf>
    <xf numFmtId="0" fontId="15" fillId="4" borderId="95" xfId="1" applyFont="1" applyFill="1" applyBorder="1" applyAlignment="1" applyProtection="1">
      <alignment horizontal="center" vertical="center" wrapText="1" readingOrder="2"/>
      <protection locked="0"/>
    </xf>
    <xf numFmtId="0" fontId="18" fillId="9" borderId="53" xfId="1" applyFont="1" applyFill="1" applyBorder="1" applyAlignment="1" applyProtection="1">
      <alignment horizontal="center" vertical="center"/>
      <protection locked="0"/>
    </xf>
    <xf numFmtId="0" fontId="18" fillId="9" borderId="3" xfId="1" applyFont="1" applyFill="1" applyBorder="1" applyAlignment="1" applyProtection="1">
      <alignment horizontal="center" vertical="center"/>
      <protection locked="0"/>
    </xf>
    <xf numFmtId="0" fontId="15" fillId="4" borderId="89" xfId="1" applyFont="1" applyFill="1" applyBorder="1" applyAlignment="1" applyProtection="1">
      <alignment horizontal="center" vertical="center" wrapText="1" readingOrder="2"/>
      <protection locked="0"/>
    </xf>
    <xf numFmtId="0" fontId="15" fillId="4" borderId="81" xfId="1" applyFont="1" applyFill="1" applyBorder="1" applyAlignment="1" applyProtection="1">
      <alignment horizontal="center" vertical="center" wrapText="1" readingOrder="2"/>
      <protection locked="0"/>
    </xf>
    <xf numFmtId="0" fontId="21" fillId="10" borderId="53" xfId="0" applyFont="1" applyFill="1" applyBorder="1" applyAlignment="1" applyProtection="1">
      <alignment horizontal="center" vertical="center"/>
      <protection locked="0"/>
    </xf>
    <xf numFmtId="0" fontId="21" fillId="10" borderId="6" xfId="0" applyFont="1" applyFill="1" applyBorder="1" applyAlignment="1" applyProtection="1">
      <alignment horizontal="center" vertical="center"/>
      <protection locked="0"/>
    </xf>
    <xf numFmtId="0" fontId="21" fillId="10" borderId="3" xfId="0" applyFont="1" applyFill="1" applyBorder="1" applyAlignment="1" applyProtection="1">
      <alignment horizontal="center" vertical="center"/>
      <protection locked="0"/>
    </xf>
    <xf numFmtId="0" fontId="16" fillId="3" borderId="53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0" fontId="16" fillId="8" borderId="53" xfId="0" applyFont="1" applyFill="1" applyBorder="1" applyAlignment="1" applyProtection="1">
      <alignment horizontal="center" vertical="center"/>
      <protection locked="0"/>
    </xf>
    <xf numFmtId="0" fontId="16" fillId="8" borderId="6" xfId="0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26" fillId="3" borderId="0" xfId="1" applyFont="1" applyFill="1" applyBorder="1" applyAlignment="1" applyProtection="1">
      <alignment horizontal="center" vertical="center"/>
      <protection locked="0"/>
    </xf>
    <xf numFmtId="0" fontId="26" fillId="3" borderId="70" xfId="1" applyFont="1" applyFill="1" applyBorder="1" applyAlignment="1" applyProtection="1">
      <alignment horizontal="center" vertical="center"/>
      <protection locked="0"/>
    </xf>
    <xf numFmtId="0" fontId="10" fillId="7" borderId="53" xfId="1" applyFont="1" applyFill="1" applyBorder="1" applyAlignment="1" applyProtection="1">
      <alignment horizontal="center" vertical="center"/>
      <protection locked="0"/>
    </xf>
    <xf numFmtId="0" fontId="10" fillId="7" borderId="6" xfId="1" applyFont="1" applyFill="1" applyBorder="1" applyAlignment="1" applyProtection="1">
      <alignment horizontal="center" vertical="center"/>
      <protection locked="0"/>
    </xf>
    <xf numFmtId="0" fontId="10" fillId="7" borderId="3" xfId="1" applyFont="1" applyFill="1" applyBorder="1" applyAlignment="1" applyProtection="1">
      <alignment horizontal="center" vertical="center"/>
      <protection locked="0"/>
    </xf>
    <xf numFmtId="0" fontId="10" fillId="8" borderId="53" xfId="1" applyFont="1" applyFill="1" applyBorder="1" applyAlignment="1" applyProtection="1">
      <alignment horizontal="center" vertical="center"/>
      <protection locked="0"/>
    </xf>
    <xf numFmtId="0" fontId="10" fillId="8" borderId="6" xfId="1" applyFont="1" applyFill="1" applyBorder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17" fillId="9" borderId="53" xfId="1" applyFont="1" applyFill="1" applyBorder="1" applyAlignment="1" applyProtection="1">
      <alignment horizontal="center" vertical="center"/>
      <protection locked="0"/>
    </xf>
    <xf numFmtId="0" fontId="17" fillId="9" borderId="6" xfId="1" applyFont="1" applyFill="1" applyBorder="1" applyAlignment="1" applyProtection="1">
      <alignment horizontal="center" vertical="center"/>
      <protection locked="0"/>
    </xf>
    <xf numFmtId="0" fontId="17" fillId="9" borderId="3" xfId="1" applyFont="1" applyFill="1" applyBorder="1" applyAlignment="1" applyProtection="1">
      <alignment horizontal="center" vertical="center"/>
      <protection locked="0"/>
    </xf>
    <xf numFmtId="0" fontId="7" fillId="4" borderId="53" xfId="1" applyFont="1" applyFill="1" applyBorder="1" applyAlignment="1" applyProtection="1">
      <alignment horizontal="center" vertical="center" wrapText="1" readingOrder="2"/>
      <protection locked="0"/>
    </xf>
    <xf numFmtId="0" fontId="7" fillId="4" borderId="6" xfId="1" applyFont="1" applyFill="1" applyBorder="1" applyAlignment="1" applyProtection="1">
      <alignment horizontal="center" vertical="center" wrapText="1" readingOrder="2"/>
      <protection locked="0"/>
    </xf>
    <xf numFmtId="0" fontId="7" fillId="4" borderId="3" xfId="1" applyFont="1" applyFill="1" applyBorder="1" applyAlignment="1" applyProtection="1">
      <alignment horizontal="center" vertical="center" wrapText="1" readingOrder="2"/>
      <protection locked="0"/>
    </xf>
    <xf numFmtId="0" fontId="7" fillId="5" borderId="6" xfId="1" applyFont="1" applyFill="1" applyBorder="1" applyAlignment="1" applyProtection="1">
      <alignment horizontal="center" vertical="center" wrapText="1" readingOrder="2"/>
      <protection locked="0"/>
    </xf>
    <xf numFmtId="0" fontId="7" fillId="5" borderId="3" xfId="1" applyFont="1" applyFill="1" applyBorder="1" applyAlignment="1" applyProtection="1">
      <alignment horizontal="center" vertical="center" wrapText="1" readingOrder="2"/>
      <protection locked="0"/>
    </xf>
    <xf numFmtId="164" fontId="7" fillId="4" borderId="29" xfId="1" applyNumberFormat="1" applyFont="1" applyFill="1" applyBorder="1" applyAlignment="1" applyProtection="1">
      <alignment horizontal="center" vertical="center" wrapText="1" readingOrder="2"/>
      <protection locked="0"/>
    </xf>
    <xf numFmtId="165" fontId="7" fillId="4" borderId="29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4" borderId="8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4" borderId="41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4" borderId="53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4" borderId="6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4" borderId="3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5" borderId="53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5" borderId="6" xfId="1" applyNumberFormat="1" applyFont="1" applyFill="1" applyBorder="1" applyAlignment="1" applyProtection="1">
      <alignment horizontal="center" vertical="center" wrapText="1" readingOrder="2"/>
      <protection locked="0"/>
    </xf>
    <xf numFmtId="164" fontId="7" fillId="5" borderId="3" xfId="1" applyNumberFormat="1" applyFont="1" applyFill="1" applyBorder="1" applyAlignment="1" applyProtection="1">
      <alignment horizontal="center" vertical="center" wrapText="1" readingOrder="2"/>
      <protection locked="0"/>
    </xf>
    <xf numFmtId="0" fontId="7" fillId="5" borderId="53" xfId="1" applyFont="1" applyFill="1" applyBorder="1" applyAlignment="1" applyProtection="1">
      <alignment horizontal="center" vertical="center" wrapText="1" readingOrder="2"/>
      <protection locked="0"/>
    </xf>
    <xf numFmtId="164" fontId="7" fillId="5" borderId="4" xfId="1" applyNumberFormat="1" applyFont="1" applyFill="1" applyBorder="1" applyAlignment="1" applyProtection="1">
      <alignment horizontal="center" vertical="center" wrapText="1" readingOrder="2"/>
      <protection locked="0"/>
    </xf>
    <xf numFmtId="165" fontId="7" fillId="5" borderId="29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5" borderId="37" xfId="1" applyNumberFormat="1" applyFont="1" applyFill="1" applyBorder="1" applyAlignment="1" applyProtection="1">
      <alignment horizontal="center" vertical="center" wrapText="1" readingOrder="2"/>
      <protection locked="0"/>
    </xf>
    <xf numFmtId="166" fontId="7" fillId="5" borderId="5" xfId="1" applyNumberFormat="1" applyFont="1" applyFill="1" applyBorder="1" applyAlignment="1" applyProtection="1">
      <alignment horizontal="center" vertical="center" wrapText="1" readingOrder="2"/>
      <protection locked="0"/>
    </xf>
    <xf numFmtId="0" fontId="6" fillId="8" borderId="4" xfId="1" applyFont="1" applyFill="1" applyBorder="1" applyAlignment="1" applyProtection="1">
      <alignment horizontal="center" vertical="center"/>
      <protection locked="0"/>
    </xf>
    <xf numFmtId="0" fontId="6" fillId="8" borderId="52" xfId="1" applyFont="1" applyFill="1" applyBorder="1" applyAlignment="1" applyProtection="1">
      <alignment horizontal="center" vertical="center"/>
      <protection locked="0"/>
    </xf>
    <xf numFmtId="0" fontId="6" fillId="8" borderId="37" xfId="1" applyFont="1" applyFill="1" applyBorder="1" applyAlignment="1" applyProtection="1">
      <alignment horizontal="center" vertical="center"/>
      <protection locked="0"/>
    </xf>
    <xf numFmtId="0" fontId="6" fillId="8" borderId="74" xfId="1" applyFont="1" applyFill="1" applyBorder="1" applyAlignment="1" applyProtection="1">
      <alignment horizontal="center" vertical="center"/>
      <protection locked="0"/>
    </xf>
    <xf numFmtId="0" fontId="7" fillId="8" borderId="27" xfId="1" applyFont="1" applyFill="1" applyBorder="1" applyAlignment="1" applyProtection="1">
      <alignment horizontal="center" vertical="center" wrapText="1"/>
      <protection locked="0"/>
    </xf>
    <xf numFmtId="0" fontId="7" fillId="8" borderId="26" xfId="1" applyFont="1" applyFill="1" applyBorder="1" applyAlignment="1" applyProtection="1">
      <alignment horizontal="center" vertical="center" wrapText="1"/>
      <protection locked="0"/>
    </xf>
    <xf numFmtId="0" fontId="7" fillId="8" borderId="28" xfId="1" applyFont="1" applyFill="1" applyBorder="1" applyAlignment="1" applyProtection="1">
      <alignment horizontal="center" vertical="center" wrapText="1"/>
      <protection locked="0"/>
    </xf>
    <xf numFmtId="0" fontId="15" fillId="8" borderId="26" xfId="1" applyFont="1" applyFill="1" applyBorder="1" applyAlignment="1" applyProtection="1">
      <alignment horizontal="center" vertical="center" wrapText="1"/>
      <protection locked="0"/>
    </xf>
    <xf numFmtId="0" fontId="15" fillId="8" borderId="28" xfId="1" applyFont="1" applyFill="1" applyBorder="1" applyAlignment="1" applyProtection="1">
      <alignment horizontal="center" vertical="center" wrapText="1"/>
      <protection locked="0"/>
    </xf>
    <xf numFmtId="0" fontId="24" fillId="3" borderId="0" xfId="1" applyFont="1" applyFill="1" applyBorder="1" applyAlignment="1" applyProtection="1">
      <alignment horizontal="center" vertical="center"/>
      <protection locked="0"/>
    </xf>
    <xf numFmtId="0" fontId="24" fillId="3" borderId="70" xfId="1" applyFont="1" applyFill="1" applyBorder="1" applyAlignment="1" applyProtection="1">
      <alignment horizontal="center" vertical="center"/>
      <protection locked="0"/>
    </xf>
    <xf numFmtId="0" fontId="21" fillId="5" borderId="6" xfId="1" applyFont="1" applyFill="1" applyBorder="1" applyAlignment="1" applyProtection="1">
      <alignment horizontal="center" vertical="center" wrapText="1" readingOrder="2"/>
      <protection locked="0"/>
    </xf>
    <xf numFmtId="0" fontId="21" fillId="5" borderId="3" xfId="1" applyFont="1" applyFill="1" applyBorder="1" applyAlignment="1" applyProtection="1">
      <alignment horizontal="center" vertical="center" wrapText="1" readingOrder="2"/>
      <protection locked="0"/>
    </xf>
    <xf numFmtId="0" fontId="21" fillId="4" borderId="53" xfId="1" applyFont="1" applyFill="1" applyBorder="1" applyAlignment="1" applyProtection="1">
      <alignment horizontal="center" vertical="center" wrapText="1" readingOrder="2"/>
      <protection locked="0"/>
    </xf>
    <xf numFmtId="0" fontId="21" fillId="4" borderId="6" xfId="1" applyFont="1" applyFill="1" applyBorder="1" applyAlignment="1" applyProtection="1">
      <alignment horizontal="center" vertical="center" wrapText="1" readingOrder="2"/>
      <protection locked="0"/>
    </xf>
    <xf numFmtId="0" fontId="21" fillId="4" borderId="3" xfId="1" applyFont="1" applyFill="1" applyBorder="1" applyAlignment="1" applyProtection="1">
      <alignment horizontal="center" vertical="center" wrapText="1" readingOrder="2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3" fillId="0" borderId="113" xfId="0" applyFont="1" applyBorder="1" applyAlignment="1" applyProtection="1">
      <alignment horizontal="center"/>
      <protection locked="0"/>
    </xf>
    <xf numFmtId="0" fontId="23" fillId="0" borderId="114" xfId="0" applyFont="1" applyBorder="1" applyAlignment="1" applyProtection="1">
      <alignment horizontal="center"/>
      <protection locked="0"/>
    </xf>
    <xf numFmtId="0" fontId="23" fillId="0" borderId="115" xfId="0" applyFont="1" applyBorder="1" applyAlignment="1" applyProtection="1">
      <alignment horizontal="center"/>
      <protection locked="0"/>
    </xf>
    <xf numFmtId="0" fontId="23" fillId="0" borderId="110" xfId="0" applyFont="1" applyBorder="1" applyAlignment="1" applyProtection="1">
      <alignment horizontal="center"/>
      <protection locked="0"/>
    </xf>
    <xf numFmtId="0" fontId="23" fillId="0" borderId="111" xfId="0" applyFont="1" applyBorder="1" applyAlignment="1" applyProtection="1">
      <alignment horizontal="center"/>
      <protection locked="0"/>
    </xf>
    <xf numFmtId="0" fontId="23" fillId="0" borderId="112" xfId="0" applyFont="1" applyBorder="1" applyAlignment="1" applyProtection="1">
      <alignment horizontal="center"/>
      <protection locked="0"/>
    </xf>
    <xf numFmtId="0" fontId="10" fillId="3" borderId="0" xfId="1" applyFont="1" applyFill="1" applyBorder="1" applyAlignment="1" applyProtection="1">
      <alignment horizontal="center" vertical="center"/>
      <protection locked="0"/>
    </xf>
    <xf numFmtId="0" fontId="10" fillId="3" borderId="7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7">
    <dxf>
      <font>
        <b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b/>
        <i val="0"/>
        <color rgb="FF00B050"/>
      </font>
    </dxf>
    <dxf>
      <font>
        <b/>
        <i val="0"/>
        <color theme="9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7"/>
  <sheetViews>
    <sheetView showGridLines="0" rightToLeft="1" tabSelected="1" view="pageBreakPreview" zoomScale="70" zoomScaleNormal="57" zoomScaleSheetLayoutView="70" workbookViewId="0"/>
  </sheetViews>
  <sheetFormatPr baseColWidth="10" defaultColWidth="11.42578125" defaultRowHeight="23.25"/>
  <cols>
    <col min="1" max="1" width="4.7109375" style="35" customWidth="1"/>
    <col min="2" max="2" width="7.7109375" style="7" customWidth="1"/>
    <col min="3" max="3" width="30.7109375" style="7" customWidth="1"/>
    <col min="4" max="4" width="27.28515625" style="7" customWidth="1"/>
    <col min="5" max="5" width="17.42578125" style="7" hidden="1" customWidth="1"/>
    <col min="6" max="6" width="16.7109375" style="7" hidden="1" customWidth="1"/>
    <col min="7" max="7" width="18.85546875" style="7" hidden="1" customWidth="1"/>
    <col min="8" max="13" width="12.28515625" style="7" hidden="1" customWidth="1"/>
    <col min="14" max="15" width="9" style="7" hidden="1" customWidth="1"/>
    <col min="16" max="16" width="8.7109375" style="7" customWidth="1"/>
    <col min="17" max="17" width="6.140625" style="7" customWidth="1"/>
    <col min="18" max="19" width="9" style="7" hidden="1" customWidth="1"/>
    <col min="20" max="20" width="8.7109375" style="7" customWidth="1"/>
    <col min="21" max="21" width="6.28515625" style="7" customWidth="1"/>
    <col min="22" max="23" width="9" style="7" hidden="1" customWidth="1"/>
    <col min="24" max="24" width="8.7109375" style="7" customWidth="1"/>
    <col min="25" max="25" width="7" style="7" customWidth="1"/>
    <col min="26" max="26" width="8.7109375" style="7" customWidth="1"/>
    <col min="27" max="27" width="6.85546875" style="7" customWidth="1"/>
    <col min="28" max="28" width="9" style="7" customWidth="1"/>
    <col min="29" max="29" width="8.7109375" style="7" customWidth="1"/>
    <col min="30" max="30" width="6.5703125" style="7" customWidth="1"/>
    <col min="31" max="32" width="9" style="7" hidden="1" customWidth="1"/>
    <col min="33" max="33" width="8.7109375" style="7" customWidth="1"/>
    <col min="34" max="34" width="6.5703125" style="7" customWidth="1"/>
    <col min="35" max="36" width="9" style="7" hidden="1" customWidth="1"/>
    <col min="37" max="37" width="8.7109375" style="7" customWidth="1"/>
    <col min="38" max="38" width="6.140625" style="7" customWidth="1"/>
    <col min="39" max="39" width="8.7109375" style="7" customWidth="1"/>
    <col min="40" max="40" width="6.85546875" style="7" customWidth="1"/>
    <col min="41" max="42" width="9" style="7" hidden="1" customWidth="1"/>
    <col min="43" max="43" width="8.7109375" style="7" customWidth="1"/>
    <col min="44" max="44" width="6.28515625" style="7" customWidth="1"/>
    <col min="45" max="46" width="9" style="7" hidden="1" customWidth="1"/>
    <col min="47" max="47" width="8.7109375" style="7" customWidth="1"/>
    <col min="48" max="48" width="7" style="7" customWidth="1"/>
    <col min="49" max="49" width="8.7109375" style="7" customWidth="1"/>
    <col min="50" max="50" width="6.28515625" style="7" customWidth="1"/>
    <col min="51" max="51" width="8.42578125" style="7" customWidth="1"/>
    <col min="52" max="52" width="8.7109375" style="7" customWidth="1"/>
    <col min="53" max="53" width="6.28515625" style="7" customWidth="1"/>
    <col min="54" max="54" width="8.7109375" style="7" customWidth="1"/>
    <col min="55" max="55" width="6.28515625" style="7" customWidth="1"/>
    <col min="56" max="57" width="12.140625" style="7" customWidth="1"/>
    <col min="58" max="60" width="9" style="7" customWidth="1"/>
    <col min="61" max="61" width="6.140625" style="7" customWidth="1"/>
    <col min="62" max="63" width="9" style="7" customWidth="1"/>
    <col min="64" max="64" width="8.85546875" style="7" customWidth="1"/>
    <col min="65" max="65" width="6.5703125" style="7" customWidth="1"/>
    <col min="66" max="68" width="9" style="7" customWidth="1"/>
    <col min="69" max="69" width="6.140625" style="7" customWidth="1"/>
    <col min="70" max="71" width="9" style="7" customWidth="1"/>
    <col min="72" max="72" width="8.5703125" style="7" customWidth="1"/>
    <col min="73" max="73" width="6.5703125" style="7" customWidth="1"/>
    <col min="74" max="74" width="9" style="7" customWidth="1"/>
    <col min="75" max="75" width="6.140625" style="7" customWidth="1"/>
    <col min="76" max="77" width="9" style="7" customWidth="1"/>
    <col min="78" max="78" width="8.5703125" style="7" customWidth="1"/>
    <col min="79" max="79" width="4.28515625" style="7" customWidth="1"/>
    <col min="80" max="80" width="8.42578125" style="7" customWidth="1"/>
    <col min="81" max="81" width="6.28515625" style="7" customWidth="1"/>
    <col min="82" max="82" width="9" style="7" customWidth="1"/>
    <col min="83" max="83" width="8.85546875" style="7" customWidth="1"/>
    <col min="84" max="84" width="6.42578125" style="7" customWidth="1"/>
    <col min="85" max="85" width="8.5703125" style="7" customWidth="1"/>
    <col min="86" max="86" width="6.85546875" style="7" customWidth="1"/>
    <col min="87" max="88" width="9" style="7" customWidth="1"/>
    <col min="89" max="89" width="8.42578125" style="7" customWidth="1"/>
    <col min="90" max="90" width="4.7109375" style="7" customWidth="1"/>
    <col min="91" max="91" width="8.7109375" style="7" customWidth="1"/>
    <col min="92" max="92" width="6.28515625" style="7" customWidth="1"/>
    <col min="93" max="94" width="12.140625" style="7" customWidth="1"/>
    <col min="95" max="100" width="13.85546875" style="7" customWidth="1"/>
    <col min="101" max="101" width="19.5703125" style="7" customWidth="1"/>
    <col min="102" max="102" width="36.5703125" style="7" customWidth="1"/>
    <col min="103" max="103" width="18.5703125" style="7" customWidth="1"/>
    <col min="104" max="104" width="11.42578125" style="8"/>
    <col min="105" max="16384" width="11.42578125" style="7"/>
  </cols>
  <sheetData>
    <row r="1" spans="1:105" s="24" customFormat="1" ht="30.75" customHeight="1" thickBot="1">
      <c r="A1" s="35"/>
      <c r="B1" s="250" t="s">
        <v>50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2"/>
      <c r="N1" s="253" t="s">
        <v>50</v>
      </c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5"/>
      <c r="BF1" s="256" t="s">
        <v>50</v>
      </c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7" t="s">
        <v>50</v>
      </c>
      <c r="CR1" s="258"/>
      <c r="CS1" s="258"/>
      <c r="CT1" s="258"/>
      <c r="CU1" s="258"/>
      <c r="CV1" s="258"/>
      <c r="CW1" s="258"/>
      <c r="CX1" s="259"/>
      <c r="CZ1" s="25"/>
    </row>
    <row r="2" spans="1:105" s="24" customFormat="1" ht="30.75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00" t="s">
        <v>860</v>
      </c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1"/>
      <c r="BF2" s="262" t="s">
        <v>38</v>
      </c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4"/>
      <c r="CQ2" s="265" t="s">
        <v>48</v>
      </c>
      <c r="CR2" s="266"/>
      <c r="CS2" s="266"/>
      <c r="CT2" s="266"/>
      <c r="CU2" s="266"/>
      <c r="CV2" s="266"/>
      <c r="CW2" s="266"/>
      <c r="CX2" s="267"/>
      <c r="CZ2" s="25"/>
      <c r="DA2" s="26"/>
    </row>
    <row r="3" spans="1:105" s="24" customFormat="1" ht="30.75" customHeight="1" thickBot="1">
      <c r="A3" s="35"/>
      <c r="B3" s="37"/>
      <c r="C3" s="38"/>
      <c r="D3" s="38"/>
      <c r="E3" s="38"/>
      <c r="F3" s="38"/>
      <c r="G3" s="38"/>
      <c r="H3" s="268" t="s">
        <v>25</v>
      </c>
      <c r="I3" s="269"/>
      <c r="J3" s="269"/>
      <c r="K3" s="269"/>
      <c r="L3" s="269"/>
      <c r="M3" s="270"/>
      <c r="N3" s="304" t="s">
        <v>19</v>
      </c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6"/>
      <c r="AB3" s="139"/>
      <c r="AC3" s="302" t="s">
        <v>18</v>
      </c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3"/>
      <c r="AO3" s="304" t="s">
        <v>17</v>
      </c>
      <c r="AP3" s="305"/>
      <c r="AQ3" s="305"/>
      <c r="AR3" s="305"/>
      <c r="AS3" s="305"/>
      <c r="AT3" s="305"/>
      <c r="AU3" s="305"/>
      <c r="AV3" s="305"/>
      <c r="AW3" s="305"/>
      <c r="AX3" s="306"/>
      <c r="AY3" s="302" t="s">
        <v>16</v>
      </c>
      <c r="AZ3" s="302"/>
      <c r="BA3" s="302"/>
      <c r="BB3" s="302"/>
      <c r="BC3" s="303"/>
      <c r="BD3" s="276" t="s">
        <v>32</v>
      </c>
      <c r="BE3" s="277"/>
      <c r="BF3" s="280" t="s">
        <v>33</v>
      </c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2"/>
      <c r="BX3" s="283" t="s">
        <v>40</v>
      </c>
      <c r="BY3" s="284"/>
      <c r="BZ3" s="284"/>
      <c r="CA3" s="284"/>
      <c r="CB3" s="284"/>
      <c r="CC3" s="285"/>
      <c r="CD3" s="280" t="s">
        <v>42</v>
      </c>
      <c r="CE3" s="281"/>
      <c r="CF3" s="281"/>
      <c r="CG3" s="281"/>
      <c r="CH3" s="282"/>
      <c r="CI3" s="286" t="s">
        <v>41</v>
      </c>
      <c r="CJ3" s="274"/>
      <c r="CK3" s="274"/>
      <c r="CL3" s="274"/>
      <c r="CM3" s="274"/>
      <c r="CN3" s="275"/>
      <c r="CO3" s="287" t="s">
        <v>45</v>
      </c>
      <c r="CP3" s="288"/>
      <c r="CQ3" s="291" t="s">
        <v>46</v>
      </c>
      <c r="CR3" s="292"/>
      <c r="CS3" s="291" t="s">
        <v>47</v>
      </c>
      <c r="CT3" s="292"/>
      <c r="CU3" s="295" t="s">
        <v>6</v>
      </c>
      <c r="CV3" s="295" t="s">
        <v>7</v>
      </c>
      <c r="CW3" s="298" t="s">
        <v>49</v>
      </c>
      <c r="CX3" s="40"/>
      <c r="CZ3" s="25"/>
      <c r="DA3" s="26"/>
    </row>
    <row r="4" spans="1:105" s="24" customFormat="1" ht="30.75" customHeight="1" thickBot="1">
      <c r="A4" s="35"/>
      <c r="B4" s="41"/>
      <c r="C4" s="42"/>
      <c r="D4" s="42"/>
      <c r="E4" s="42"/>
      <c r="F4" s="42"/>
      <c r="G4" s="43"/>
      <c r="H4" s="246" t="s">
        <v>4</v>
      </c>
      <c r="I4" s="247"/>
      <c r="J4" s="246" t="s">
        <v>5</v>
      </c>
      <c r="K4" s="247"/>
      <c r="L4" s="44" t="s">
        <v>51</v>
      </c>
      <c r="M4" s="45" t="s">
        <v>52</v>
      </c>
      <c r="N4" s="216" t="s">
        <v>20</v>
      </c>
      <c r="O4" s="217"/>
      <c r="P4" s="217"/>
      <c r="Q4" s="218"/>
      <c r="R4" s="223" t="s">
        <v>21</v>
      </c>
      <c r="S4" s="224"/>
      <c r="T4" s="224"/>
      <c r="U4" s="239"/>
      <c r="V4" s="216" t="s">
        <v>22</v>
      </c>
      <c r="W4" s="217"/>
      <c r="X4" s="217"/>
      <c r="Y4" s="218"/>
      <c r="Z4" s="248" t="s">
        <v>9</v>
      </c>
      <c r="AA4" s="249"/>
      <c r="AB4" s="46"/>
      <c r="AC4" s="224" t="s">
        <v>26</v>
      </c>
      <c r="AD4" s="239"/>
      <c r="AE4" s="216" t="s">
        <v>27</v>
      </c>
      <c r="AF4" s="217"/>
      <c r="AG4" s="217"/>
      <c r="AH4" s="218"/>
      <c r="AI4" s="223" t="s">
        <v>28</v>
      </c>
      <c r="AJ4" s="224"/>
      <c r="AK4" s="224"/>
      <c r="AL4" s="239"/>
      <c r="AM4" s="248" t="s">
        <v>9</v>
      </c>
      <c r="AN4" s="249"/>
      <c r="AO4" s="223" t="s">
        <v>30</v>
      </c>
      <c r="AP4" s="224"/>
      <c r="AQ4" s="224"/>
      <c r="AR4" s="239"/>
      <c r="AS4" s="216" t="s">
        <v>31</v>
      </c>
      <c r="AT4" s="217"/>
      <c r="AU4" s="217"/>
      <c r="AV4" s="218"/>
      <c r="AW4" s="240" t="s">
        <v>9</v>
      </c>
      <c r="AX4" s="241"/>
      <c r="AY4" s="216" t="s">
        <v>29</v>
      </c>
      <c r="AZ4" s="217"/>
      <c r="BA4" s="218"/>
      <c r="BB4" s="242" t="s">
        <v>9</v>
      </c>
      <c r="BC4" s="243"/>
      <c r="BD4" s="278"/>
      <c r="BE4" s="279"/>
      <c r="BF4" s="244" t="s">
        <v>34</v>
      </c>
      <c r="BG4" s="245"/>
      <c r="BH4" s="245"/>
      <c r="BI4" s="245"/>
      <c r="BJ4" s="215" t="s">
        <v>35</v>
      </c>
      <c r="BK4" s="215"/>
      <c r="BL4" s="215"/>
      <c r="BM4" s="215"/>
      <c r="BN4" s="245" t="s">
        <v>36</v>
      </c>
      <c r="BO4" s="245"/>
      <c r="BP4" s="245"/>
      <c r="BQ4" s="245"/>
      <c r="BR4" s="245" t="s">
        <v>37</v>
      </c>
      <c r="BS4" s="245"/>
      <c r="BT4" s="245"/>
      <c r="BU4" s="245"/>
      <c r="BV4" s="214" t="s">
        <v>9</v>
      </c>
      <c r="BW4" s="215"/>
      <c r="BX4" s="216" t="s">
        <v>39</v>
      </c>
      <c r="BY4" s="217"/>
      <c r="BZ4" s="217"/>
      <c r="CA4" s="218"/>
      <c r="CB4" s="219" t="s">
        <v>9</v>
      </c>
      <c r="CC4" s="220"/>
      <c r="CD4" s="216" t="s">
        <v>43</v>
      </c>
      <c r="CE4" s="217"/>
      <c r="CF4" s="218"/>
      <c r="CG4" s="221" t="s">
        <v>9</v>
      </c>
      <c r="CH4" s="222"/>
      <c r="CI4" s="223" t="s">
        <v>44</v>
      </c>
      <c r="CJ4" s="224"/>
      <c r="CK4" s="224"/>
      <c r="CL4" s="225"/>
      <c r="CM4" s="226" t="s">
        <v>9</v>
      </c>
      <c r="CN4" s="227"/>
      <c r="CO4" s="289"/>
      <c r="CP4" s="290"/>
      <c r="CQ4" s="293"/>
      <c r="CR4" s="294"/>
      <c r="CS4" s="293"/>
      <c r="CT4" s="294"/>
      <c r="CU4" s="296"/>
      <c r="CV4" s="296"/>
      <c r="CW4" s="298"/>
      <c r="CX4" s="47"/>
      <c r="CZ4" s="25"/>
      <c r="DA4" s="26"/>
    </row>
    <row r="5" spans="1:105" s="24" customFormat="1" ht="30.75" customHeight="1" thickTop="1" thickBot="1">
      <c r="A5" s="35"/>
      <c r="B5" s="48" t="s">
        <v>0</v>
      </c>
      <c r="C5" s="49" t="s">
        <v>53</v>
      </c>
      <c r="D5" s="49" t="s">
        <v>54</v>
      </c>
      <c r="E5" s="50" t="s">
        <v>1</v>
      </c>
      <c r="F5" s="51" t="s">
        <v>2</v>
      </c>
      <c r="G5" s="52" t="s">
        <v>3</v>
      </c>
      <c r="H5" s="53" t="s">
        <v>10</v>
      </c>
      <c r="I5" s="54" t="s">
        <v>11</v>
      </c>
      <c r="J5" s="55" t="s">
        <v>10</v>
      </c>
      <c r="K5" s="54" t="s">
        <v>11</v>
      </c>
      <c r="L5" s="56" t="s">
        <v>15</v>
      </c>
      <c r="M5" s="57" t="s">
        <v>15</v>
      </c>
      <c r="N5" s="58" t="s">
        <v>23</v>
      </c>
      <c r="O5" s="59" t="s">
        <v>24</v>
      </c>
      <c r="P5" s="102" t="s">
        <v>10</v>
      </c>
      <c r="Q5" s="103" t="s">
        <v>11</v>
      </c>
      <c r="R5" s="104" t="s">
        <v>23</v>
      </c>
      <c r="S5" s="102" t="s">
        <v>24</v>
      </c>
      <c r="T5" s="102" t="s">
        <v>10</v>
      </c>
      <c r="U5" s="103" t="s">
        <v>11</v>
      </c>
      <c r="V5" s="104" t="s">
        <v>23</v>
      </c>
      <c r="W5" s="102" t="s">
        <v>24</v>
      </c>
      <c r="X5" s="102" t="s">
        <v>10</v>
      </c>
      <c r="Y5" s="103" t="s">
        <v>11</v>
      </c>
      <c r="Z5" s="105" t="s">
        <v>10</v>
      </c>
      <c r="AA5" s="106" t="s">
        <v>11</v>
      </c>
      <c r="AB5" s="102" t="s">
        <v>24</v>
      </c>
      <c r="AC5" s="107" t="s">
        <v>10</v>
      </c>
      <c r="AD5" s="103" t="s">
        <v>11</v>
      </c>
      <c r="AE5" s="104" t="s">
        <v>23</v>
      </c>
      <c r="AF5" s="102" t="s">
        <v>24</v>
      </c>
      <c r="AG5" s="108" t="s">
        <v>10</v>
      </c>
      <c r="AH5" s="109" t="s">
        <v>11</v>
      </c>
      <c r="AI5" s="104" t="s">
        <v>23</v>
      </c>
      <c r="AJ5" s="102" t="s">
        <v>24</v>
      </c>
      <c r="AK5" s="110" t="s">
        <v>10</v>
      </c>
      <c r="AL5" s="111" t="s">
        <v>11</v>
      </c>
      <c r="AM5" s="112" t="s">
        <v>10</v>
      </c>
      <c r="AN5" s="113" t="s">
        <v>11</v>
      </c>
      <c r="AO5" s="104" t="s">
        <v>23</v>
      </c>
      <c r="AP5" s="102" t="s">
        <v>24</v>
      </c>
      <c r="AQ5" s="114" t="s">
        <v>10</v>
      </c>
      <c r="AR5" s="109" t="s">
        <v>11</v>
      </c>
      <c r="AS5" s="104" t="s">
        <v>23</v>
      </c>
      <c r="AT5" s="102" t="s">
        <v>24</v>
      </c>
      <c r="AU5" s="110" t="s">
        <v>10</v>
      </c>
      <c r="AV5" s="111" t="s">
        <v>11</v>
      </c>
      <c r="AW5" s="115" t="s">
        <v>10</v>
      </c>
      <c r="AX5" s="116" t="s">
        <v>11</v>
      </c>
      <c r="AY5" s="107" t="s">
        <v>24</v>
      </c>
      <c r="AZ5" s="110" t="s">
        <v>10</v>
      </c>
      <c r="BA5" s="111" t="s">
        <v>11</v>
      </c>
      <c r="BB5" s="115" t="s">
        <v>10</v>
      </c>
      <c r="BC5" s="117" t="s">
        <v>11</v>
      </c>
      <c r="BD5" s="118" t="s">
        <v>10</v>
      </c>
      <c r="BE5" s="119" t="s">
        <v>11</v>
      </c>
      <c r="BF5" s="76" t="s">
        <v>23</v>
      </c>
      <c r="BG5" s="59" t="s">
        <v>24</v>
      </c>
      <c r="BH5" s="59" t="s">
        <v>10</v>
      </c>
      <c r="BI5" s="60" t="s">
        <v>11</v>
      </c>
      <c r="BJ5" s="58" t="s">
        <v>23</v>
      </c>
      <c r="BK5" s="59" t="s">
        <v>24</v>
      </c>
      <c r="BL5" s="59" t="s">
        <v>10</v>
      </c>
      <c r="BM5" s="60" t="s">
        <v>11</v>
      </c>
      <c r="BN5" s="58" t="s">
        <v>23</v>
      </c>
      <c r="BO5" s="59" t="s">
        <v>24</v>
      </c>
      <c r="BP5" s="59" t="s">
        <v>10</v>
      </c>
      <c r="BQ5" s="60" t="s">
        <v>11</v>
      </c>
      <c r="BR5" s="58" t="s">
        <v>23</v>
      </c>
      <c r="BS5" s="59" t="s">
        <v>24</v>
      </c>
      <c r="BT5" s="59" t="s">
        <v>10</v>
      </c>
      <c r="BU5" s="60" t="s">
        <v>11</v>
      </c>
      <c r="BV5" s="77" t="s">
        <v>10</v>
      </c>
      <c r="BW5" s="62" t="s">
        <v>11</v>
      </c>
      <c r="BX5" s="58" t="s">
        <v>23</v>
      </c>
      <c r="BY5" s="59" t="s">
        <v>24</v>
      </c>
      <c r="BZ5" s="64" t="s">
        <v>10</v>
      </c>
      <c r="CA5" s="67" t="s">
        <v>11</v>
      </c>
      <c r="CB5" s="78" t="s">
        <v>10</v>
      </c>
      <c r="CC5" s="79" t="s">
        <v>11</v>
      </c>
      <c r="CD5" s="80" t="s">
        <v>24</v>
      </c>
      <c r="CE5" s="70" t="s">
        <v>10</v>
      </c>
      <c r="CF5" s="67" t="s">
        <v>11</v>
      </c>
      <c r="CG5" s="68" t="s">
        <v>10</v>
      </c>
      <c r="CH5" s="69" t="s">
        <v>11</v>
      </c>
      <c r="CI5" s="58" t="s">
        <v>23</v>
      </c>
      <c r="CJ5" s="59" t="s">
        <v>24</v>
      </c>
      <c r="CK5" s="70" t="s">
        <v>10</v>
      </c>
      <c r="CL5" s="67" t="s">
        <v>11</v>
      </c>
      <c r="CM5" s="81" t="s">
        <v>10</v>
      </c>
      <c r="CN5" s="82" t="s">
        <v>11</v>
      </c>
      <c r="CO5" s="83" t="s">
        <v>10</v>
      </c>
      <c r="CP5" s="84" t="s">
        <v>11</v>
      </c>
      <c r="CQ5" s="85" t="s">
        <v>10</v>
      </c>
      <c r="CR5" s="86" t="s">
        <v>11</v>
      </c>
      <c r="CS5" s="87" t="s">
        <v>10</v>
      </c>
      <c r="CT5" s="85" t="s">
        <v>11</v>
      </c>
      <c r="CU5" s="297"/>
      <c r="CV5" s="297"/>
      <c r="CW5" s="299"/>
      <c r="CX5" s="88" t="s">
        <v>8</v>
      </c>
      <c r="CZ5" s="25"/>
      <c r="DA5" s="26"/>
    </row>
    <row r="6" spans="1:105" ht="34.5" customHeight="1" thickBot="1">
      <c r="B6" s="1">
        <v>1</v>
      </c>
      <c r="C6" s="158" t="s">
        <v>99</v>
      </c>
      <c r="D6" s="138" t="s">
        <v>100</v>
      </c>
      <c r="E6" s="14" t="s">
        <v>562</v>
      </c>
      <c r="F6" s="27">
        <v>36183</v>
      </c>
      <c r="G6" s="17" t="s">
        <v>83</v>
      </c>
      <c r="H6" s="28">
        <v>10.029999999999999</v>
      </c>
      <c r="I6" s="29">
        <v>30</v>
      </c>
      <c r="J6" s="30">
        <v>10.52</v>
      </c>
      <c r="K6" s="31">
        <v>30</v>
      </c>
      <c r="L6" s="18">
        <f>(H6+J6)/2</f>
        <v>10.274999999999999</v>
      </c>
      <c r="M6" s="19">
        <f>IF(L6&gt;=10,60,I6+K6)</f>
        <v>60</v>
      </c>
      <c r="N6" s="140">
        <v>18</v>
      </c>
      <c r="O6" s="141">
        <v>10.5</v>
      </c>
      <c r="P6" s="120">
        <f>(N6+O6)/2</f>
        <v>14.25</v>
      </c>
      <c r="Q6" s="121">
        <f>IF(P6&gt;=10,6,0)</f>
        <v>6</v>
      </c>
      <c r="R6" s="122">
        <v>13.5</v>
      </c>
      <c r="S6" s="123">
        <v>10.75</v>
      </c>
      <c r="T6" s="120">
        <f>(R6+S6)/2</f>
        <v>12.125</v>
      </c>
      <c r="U6" s="121">
        <f>IF(T6&gt;=10,6,0)</f>
        <v>6</v>
      </c>
      <c r="V6" s="122">
        <v>12</v>
      </c>
      <c r="W6" s="123">
        <v>9</v>
      </c>
      <c r="X6" s="120">
        <f>(V6+W6)/2</f>
        <v>10.5</v>
      </c>
      <c r="Y6" s="121">
        <f>IF(X6&gt;=10,5,0)</f>
        <v>5</v>
      </c>
      <c r="Z6" s="124">
        <f>((P6*2)+(T6*2)+(X6*2))/6</f>
        <v>12.291666666666666</v>
      </c>
      <c r="AA6" s="125">
        <f>IF(Z6&gt;=10,17,Q6+U6+Y6)</f>
        <v>17</v>
      </c>
      <c r="AB6" s="123">
        <v>12</v>
      </c>
      <c r="AC6" s="126">
        <f>AB6</f>
        <v>12</v>
      </c>
      <c r="AD6" s="127">
        <f>IF(AC6&gt;=10,3,0)</f>
        <v>3</v>
      </c>
      <c r="AE6" s="122">
        <v>10</v>
      </c>
      <c r="AF6" s="123">
        <v>2</v>
      </c>
      <c r="AG6" s="120">
        <f>(AE6+AF6)/2</f>
        <v>6</v>
      </c>
      <c r="AH6" s="121">
        <f>IF(AG6&gt;=10,3,0)</f>
        <v>0</v>
      </c>
      <c r="AI6" s="122">
        <v>8.25</v>
      </c>
      <c r="AJ6" s="123">
        <v>4.25</v>
      </c>
      <c r="AK6" s="120">
        <f>(AI6+AJ6)/2</f>
        <v>6.25</v>
      </c>
      <c r="AL6" s="121">
        <f>IF(AK6&gt;=10,3,0)</f>
        <v>0</v>
      </c>
      <c r="AM6" s="128">
        <f>(AC6+(AG6*2)+(AK6*2))/5</f>
        <v>7.3</v>
      </c>
      <c r="AN6" s="129">
        <f>IF(AM6&gt;=10,9,AL6+AH6+AD6)</f>
        <v>3</v>
      </c>
      <c r="AO6" s="122">
        <v>11.5</v>
      </c>
      <c r="AP6" s="123">
        <v>3</v>
      </c>
      <c r="AQ6" s="120">
        <f>(AO6+AP6)/2</f>
        <v>7.25</v>
      </c>
      <c r="AR6" s="121">
        <f>IF(AQ6&gt;=10,2,0)</f>
        <v>0</v>
      </c>
      <c r="AS6" s="122">
        <v>12.5</v>
      </c>
      <c r="AT6" s="123">
        <v>18.5</v>
      </c>
      <c r="AU6" s="120">
        <f>(AS6+AT6)/2</f>
        <v>15.5</v>
      </c>
      <c r="AV6" s="121">
        <f>IF(AU6&gt;=10,1,0)</f>
        <v>1</v>
      </c>
      <c r="AW6" s="128">
        <f>(AU6+(AQ6*2))/3</f>
        <v>10</v>
      </c>
      <c r="AX6" s="129">
        <f>IF(AW6&gt;=10,3,AV6+AR6)</f>
        <v>3</v>
      </c>
      <c r="AY6" s="130">
        <v>14</v>
      </c>
      <c r="AZ6" s="131">
        <f>AY6</f>
        <v>14</v>
      </c>
      <c r="BA6" s="132">
        <f>IF(AZ6&gt;=10,1,0)</f>
        <v>1</v>
      </c>
      <c r="BB6" s="128">
        <f>AZ6</f>
        <v>14</v>
      </c>
      <c r="BC6" s="129">
        <f>BA6</f>
        <v>1</v>
      </c>
      <c r="BD6" s="133">
        <f>((P6*2)+(T6*2)+(X6*2)+AC6+(AG6*2)+(AK6*2)+(AQ6*2)+AU6+AZ6)/15</f>
        <v>10.283333333333333</v>
      </c>
      <c r="BE6" s="134">
        <f>IF(BD6&gt;=10,30,BC6+AX6+AN6+AA6)</f>
        <v>30</v>
      </c>
      <c r="BF6" s="140"/>
      <c r="BG6" s="141"/>
      <c r="BH6" s="142">
        <f>(BF6+BG6)/2</f>
        <v>0</v>
      </c>
      <c r="BI6" s="143">
        <f>IF(BH6&gt;=10,5,0)</f>
        <v>0</v>
      </c>
      <c r="BJ6" s="140"/>
      <c r="BK6" s="141"/>
      <c r="BL6" s="142">
        <f>(BJ6+BK6)/2</f>
        <v>0</v>
      </c>
      <c r="BM6" s="143">
        <f>IF(BL6&gt;=10,5,0)</f>
        <v>0</v>
      </c>
      <c r="BN6" s="140"/>
      <c r="BO6" s="141"/>
      <c r="BP6" s="142">
        <f>(BN6+BO6)/2</f>
        <v>0</v>
      </c>
      <c r="BQ6" s="143">
        <f>IF(BP6&gt;=10,5,0)</f>
        <v>0</v>
      </c>
      <c r="BR6" s="140"/>
      <c r="BS6" s="141"/>
      <c r="BT6" s="142">
        <f>(BR6+BS6)/2</f>
        <v>0</v>
      </c>
      <c r="BU6" s="143">
        <f>IF(BT6&gt;=10,5,0)</f>
        <v>0</v>
      </c>
      <c r="BV6" s="144">
        <f>((BT6*2)+(BP6*2)+(BL6*2)+(BH6*2))/8</f>
        <v>0</v>
      </c>
      <c r="BW6" s="145">
        <f>IF(BV6&gt;=10,20,BU6+BQ6+BM6+BI6)</f>
        <v>0</v>
      </c>
      <c r="BX6" s="140"/>
      <c r="BY6" s="141"/>
      <c r="BZ6" s="142">
        <f>(BX6+BY6)/2</f>
        <v>0</v>
      </c>
      <c r="CA6" s="143">
        <f>IF(BZ6&gt;=10,5,0)</f>
        <v>0</v>
      </c>
      <c r="CB6" s="146">
        <f>BZ6</f>
        <v>0</v>
      </c>
      <c r="CC6" s="145">
        <f>CA6</f>
        <v>0</v>
      </c>
      <c r="CD6" s="141"/>
      <c r="CE6" s="147">
        <f>CD6</f>
        <v>0</v>
      </c>
      <c r="CF6" s="148">
        <f>IF(CE6&gt;=10,2,0)</f>
        <v>0</v>
      </c>
      <c r="CG6" s="146">
        <f>CE6</f>
        <v>0</v>
      </c>
      <c r="CH6" s="145">
        <f>CF6</f>
        <v>0</v>
      </c>
      <c r="CI6" s="140"/>
      <c r="CJ6" s="141"/>
      <c r="CK6" s="142">
        <f>(CI6+CJ6)/2</f>
        <v>0</v>
      </c>
      <c r="CL6" s="143">
        <f>IF(CK6&gt;=10,3,0)</f>
        <v>0</v>
      </c>
      <c r="CM6" s="146">
        <f>CK6</f>
        <v>0</v>
      </c>
      <c r="CN6" s="145">
        <f>CL6</f>
        <v>0</v>
      </c>
      <c r="CO6" s="21">
        <f>((CK6*2)+CE6+(BZ6*2)+(BT6*2)+(BP6*2)+(BL6*2)+(BH6*2))/13</f>
        <v>0</v>
      </c>
      <c r="CP6" s="22">
        <f>IF(CO6&gt;=10,30,CN6+CH6+CC6+BW6)</f>
        <v>0</v>
      </c>
      <c r="CQ6" s="2">
        <f t="shared" ref="CQ6" si="0">BD6</f>
        <v>10.283333333333333</v>
      </c>
      <c r="CR6" s="3">
        <f t="shared" ref="CR6" si="1">IF(CU6&gt;=10,30,BE6)</f>
        <v>30</v>
      </c>
      <c r="CS6" s="4">
        <f t="shared" ref="CS6" si="2">CO6</f>
        <v>0</v>
      </c>
      <c r="CT6" s="5">
        <f t="shared" ref="CT6" si="3">IF(CU6&gt;=10,30,CP6)</f>
        <v>0</v>
      </c>
      <c r="CU6" s="23">
        <f t="shared" ref="CU6:CU45" si="4">(CS6+CQ6)/2</f>
        <v>5.1416666666666666</v>
      </c>
      <c r="CV6" s="6">
        <f t="shared" ref="CV6" si="5">IF(CU6&gt;=10,60,CT6+CR6)</f>
        <v>30</v>
      </c>
      <c r="CW6" s="20">
        <f>(M6+CV6)</f>
        <v>90</v>
      </c>
      <c r="CX6" s="9" t="str">
        <f>IF(CW6=120,"ناجح(ة) دورة1","مؤجل(ة)")</f>
        <v>مؤجل(ة)</v>
      </c>
      <c r="CY6" s="10"/>
      <c r="CZ6" s="15"/>
      <c r="DA6" s="12"/>
    </row>
    <row r="7" spans="1:105" ht="29.25" customHeight="1" thickBot="1">
      <c r="B7" s="1">
        <f>B6+1</f>
        <v>2</v>
      </c>
      <c r="C7" s="158" t="s">
        <v>101</v>
      </c>
      <c r="D7" s="138" t="s">
        <v>102</v>
      </c>
      <c r="E7" s="13" t="s">
        <v>563</v>
      </c>
      <c r="F7" s="32">
        <v>36443</v>
      </c>
      <c r="G7" s="33" t="s">
        <v>789</v>
      </c>
      <c r="H7" s="28">
        <v>11.78</v>
      </c>
      <c r="I7" s="29">
        <v>30</v>
      </c>
      <c r="J7" s="30">
        <v>12.25</v>
      </c>
      <c r="K7" s="31">
        <v>30</v>
      </c>
      <c r="L7" s="18">
        <f t="shared" ref="L7:L9" si="6">(H7+J7)/2</f>
        <v>12.015000000000001</v>
      </c>
      <c r="M7" s="19">
        <f t="shared" ref="M7:M9" si="7">IF(L7&gt;=10,60,I7+K7)</f>
        <v>60</v>
      </c>
      <c r="N7" s="149">
        <v>12</v>
      </c>
      <c r="O7" s="150">
        <v>8.5</v>
      </c>
      <c r="P7" s="120">
        <f t="shared" ref="P7:P45" si="8">(N7+O7)/2</f>
        <v>10.25</v>
      </c>
      <c r="Q7" s="121">
        <f t="shared" ref="Q7:Q45" si="9">IF(P7&gt;=10,6,0)</f>
        <v>6</v>
      </c>
      <c r="R7" s="135">
        <v>13.5</v>
      </c>
      <c r="S7" s="136">
        <v>12.25</v>
      </c>
      <c r="T7" s="120">
        <f t="shared" ref="T7:T45" si="10">(R7+S7)/2</f>
        <v>12.875</v>
      </c>
      <c r="U7" s="121">
        <f t="shared" ref="U7:U45" si="11">IF(T7&gt;=10,6,0)</f>
        <v>6</v>
      </c>
      <c r="V7" s="135">
        <v>15</v>
      </c>
      <c r="W7" s="136">
        <v>12</v>
      </c>
      <c r="X7" s="120">
        <f t="shared" ref="X7:X45" si="12">(V7+W7)/2</f>
        <v>13.5</v>
      </c>
      <c r="Y7" s="121">
        <f t="shared" ref="Y7:Y45" si="13">IF(X7&gt;=10,5,0)</f>
        <v>5</v>
      </c>
      <c r="Z7" s="124">
        <f t="shared" ref="Z7:Z45" si="14">((P7*2)+(T7*2)+(X7*2))/6</f>
        <v>12.208333333333334</v>
      </c>
      <c r="AA7" s="125">
        <f t="shared" ref="AA7:AA45" si="15">IF(Z7&gt;=10,17,Q7+U7+Y7)</f>
        <v>17</v>
      </c>
      <c r="AB7" s="136">
        <v>8</v>
      </c>
      <c r="AC7" s="126">
        <f t="shared" ref="AC7:AC45" si="16">AB7</f>
        <v>8</v>
      </c>
      <c r="AD7" s="127">
        <f t="shared" ref="AD7:AD45" si="17">IF(AC7&gt;=10,3,0)</f>
        <v>0</v>
      </c>
      <c r="AE7" s="135">
        <v>15</v>
      </c>
      <c r="AF7" s="136">
        <v>7.5</v>
      </c>
      <c r="AG7" s="120">
        <f t="shared" ref="AG7:AG45" si="18">(AE7+AF7)/2</f>
        <v>11.25</v>
      </c>
      <c r="AH7" s="121">
        <f t="shared" ref="AH7:AH45" si="19">IF(AG7&gt;=10,3,0)</f>
        <v>3</v>
      </c>
      <c r="AI7" s="135">
        <v>14</v>
      </c>
      <c r="AJ7" s="136">
        <v>10.75</v>
      </c>
      <c r="AK7" s="120">
        <f t="shared" ref="AK7:AK45" si="20">(AI7+AJ7)/2</f>
        <v>12.375</v>
      </c>
      <c r="AL7" s="121">
        <f t="shared" ref="AL7:AL45" si="21">IF(AK7&gt;=10,3,0)</f>
        <v>3</v>
      </c>
      <c r="AM7" s="128">
        <f t="shared" ref="AM7:AM45" si="22">(AC7+(AG7*2)+(AK7*2))/5</f>
        <v>11.05</v>
      </c>
      <c r="AN7" s="129">
        <f t="shared" ref="AN7:AN45" si="23">IF(AM7&gt;=10,9,AL7+AH7+AD7)</f>
        <v>9</v>
      </c>
      <c r="AO7" s="135">
        <v>11.5</v>
      </c>
      <c r="AP7" s="136">
        <v>11</v>
      </c>
      <c r="AQ7" s="120">
        <f t="shared" ref="AQ7:AQ45" si="24">(AO7+AP7)/2</f>
        <v>11.25</v>
      </c>
      <c r="AR7" s="121">
        <f t="shared" ref="AR7:AR45" si="25">IF(AQ7&gt;=10,2,0)</f>
        <v>2</v>
      </c>
      <c r="AS7" s="135">
        <v>17.5</v>
      </c>
      <c r="AT7" s="136">
        <v>19</v>
      </c>
      <c r="AU7" s="120">
        <f t="shared" ref="AU7:AU45" si="26">(AS7+AT7)/2</f>
        <v>18.25</v>
      </c>
      <c r="AV7" s="121">
        <f t="shared" ref="AV7:AV45" si="27">IF(AU7&gt;=10,1,0)</f>
        <v>1</v>
      </c>
      <c r="AW7" s="128">
        <f t="shared" ref="AW7:AW45" si="28">(AU7+(AQ7*2))/3</f>
        <v>13.583333333333334</v>
      </c>
      <c r="AX7" s="129">
        <f t="shared" ref="AX7:AX45" si="29">IF(AW7&gt;=10,3,AV7+AR7)</f>
        <v>3</v>
      </c>
      <c r="AY7" s="137">
        <v>15</v>
      </c>
      <c r="AZ7" s="131">
        <f t="shared" ref="AZ7:AZ45" si="30">AY7</f>
        <v>15</v>
      </c>
      <c r="BA7" s="132">
        <f t="shared" ref="BA7:BA45" si="31">IF(AZ7&gt;=10,1,0)</f>
        <v>1</v>
      </c>
      <c r="BB7" s="128">
        <f t="shared" ref="BB7:BB45" si="32">AZ7</f>
        <v>15</v>
      </c>
      <c r="BC7" s="129">
        <f t="shared" ref="BC7:BC45" si="33">BA7</f>
        <v>1</v>
      </c>
      <c r="BD7" s="133">
        <f t="shared" ref="BD7:BD45" si="34">((P7*2)+(T7*2)+(X7*2)+AC7+(AG7*2)+(AK7*2)+(AQ7*2)+AU7+AZ7)/15</f>
        <v>12.283333333333333</v>
      </c>
      <c r="BE7" s="134">
        <f t="shared" ref="BE7:BE45" si="35">IF(BD7&gt;=10,30,BC7+AX7+AN7+AA7)</f>
        <v>30</v>
      </c>
      <c r="BF7" s="149"/>
      <c r="BG7" s="150"/>
      <c r="BH7" s="142">
        <f t="shared" ref="BH7:BH45" si="36">(BF7+BG7)/2</f>
        <v>0</v>
      </c>
      <c r="BI7" s="143">
        <f t="shared" ref="BI7:BI45" si="37">IF(BH7&gt;=10,5,0)</f>
        <v>0</v>
      </c>
      <c r="BJ7" s="149"/>
      <c r="BK7" s="150"/>
      <c r="BL7" s="142">
        <f t="shared" ref="BL7:BL45" si="38">(BJ7+BK7)/2</f>
        <v>0</v>
      </c>
      <c r="BM7" s="143">
        <f t="shared" ref="BM7:BM45" si="39">IF(BL7&gt;=10,5,0)</f>
        <v>0</v>
      </c>
      <c r="BN7" s="149"/>
      <c r="BO7" s="150"/>
      <c r="BP7" s="142">
        <f>(BN7+BO7)/2</f>
        <v>0</v>
      </c>
      <c r="BQ7" s="143">
        <f>IF(BP7&gt;=10,5,0)</f>
        <v>0</v>
      </c>
      <c r="BR7" s="149"/>
      <c r="BS7" s="150"/>
      <c r="BT7" s="142">
        <f t="shared" ref="BT7:BT45" si="40">(BR7+BS7)/2</f>
        <v>0</v>
      </c>
      <c r="BU7" s="143">
        <f t="shared" ref="BU7:BU45" si="41">IF(BT7&gt;=10,5,0)</f>
        <v>0</v>
      </c>
      <c r="BV7" s="144">
        <f t="shared" ref="BV7:BV45" si="42">((BT7*2)+(BP7*2)+(BL7*2)+(BH7*2))/8</f>
        <v>0</v>
      </c>
      <c r="BW7" s="145">
        <f t="shared" ref="BW7:BW45" si="43">IF(BV7&gt;=10,20,BU7+BQ7+BM7+BI7)</f>
        <v>0</v>
      </c>
      <c r="BX7" s="149"/>
      <c r="BY7" s="150"/>
      <c r="BZ7" s="142">
        <f t="shared" ref="BZ7:BZ45" si="44">(BX7+BY7)/2</f>
        <v>0</v>
      </c>
      <c r="CA7" s="143">
        <f t="shared" ref="CA7:CA45" si="45">IF(BZ7&gt;=10,5,0)</f>
        <v>0</v>
      </c>
      <c r="CB7" s="146">
        <f t="shared" ref="CB7:CB45" si="46">BZ7</f>
        <v>0</v>
      </c>
      <c r="CC7" s="145">
        <f t="shared" ref="CC7:CC45" si="47">CA7</f>
        <v>0</v>
      </c>
      <c r="CD7" s="150"/>
      <c r="CE7" s="147">
        <f t="shared" ref="CE7:CE45" si="48">CD7</f>
        <v>0</v>
      </c>
      <c r="CF7" s="148">
        <f t="shared" ref="CF7:CF45" si="49">IF(CE7&gt;=10,2,0)</f>
        <v>0</v>
      </c>
      <c r="CG7" s="146">
        <f t="shared" ref="CG7:CG45" si="50">CE7</f>
        <v>0</v>
      </c>
      <c r="CH7" s="145">
        <f t="shared" ref="CH7:CH45" si="51">CF7</f>
        <v>0</v>
      </c>
      <c r="CI7" s="149"/>
      <c r="CJ7" s="150"/>
      <c r="CK7" s="142">
        <f t="shared" ref="CK7:CK45" si="52">(CI7+CJ7)/2</f>
        <v>0</v>
      </c>
      <c r="CL7" s="143">
        <f t="shared" ref="CL7:CL45" si="53">IF(CK7&gt;=10,3,0)</f>
        <v>0</v>
      </c>
      <c r="CM7" s="146">
        <f t="shared" ref="CM7:CM45" si="54">CK7</f>
        <v>0</v>
      </c>
      <c r="CN7" s="145">
        <f t="shared" ref="CN7:CN45" si="55">CL7</f>
        <v>0</v>
      </c>
      <c r="CO7" s="21">
        <f t="shared" ref="CO7:CO45" si="56">((CK7*2)+CE7+(BZ7*2)+(BT7*2)+(BP7*2)+(BL7*2)+(BH7*2))/13</f>
        <v>0</v>
      </c>
      <c r="CP7" s="22">
        <f t="shared" ref="CP7:CP45" si="57">IF(CO7&gt;=10,30,CN7+CH7+CC7+BW7)</f>
        <v>0</v>
      </c>
      <c r="CQ7" s="2">
        <f t="shared" ref="CQ7:CQ45" si="58">BD7</f>
        <v>12.283333333333333</v>
      </c>
      <c r="CR7" s="3">
        <f t="shared" ref="CR7:CR45" si="59">IF(CU7&gt;=10,30,BE7)</f>
        <v>30</v>
      </c>
      <c r="CS7" s="4">
        <f t="shared" ref="CS7:CS45" si="60">CO7</f>
        <v>0</v>
      </c>
      <c r="CT7" s="5">
        <f t="shared" ref="CT7:CT45" si="61">IF(CU7&gt;=10,30,CP7)</f>
        <v>0</v>
      </c>
      <c r="CU7" s="23">
        <f t="shared" si="4"/>
        <v>6.1416666666666666</v>
      </c>
      <c r="CV7" s="6">
        <f t="shared" ref="CV7:CV45" si="62">IF(CU7&gt;=10,60,CT7+CR7)</f>
        <v>30</v>
      </c>
      <c r="CW7" s="20">
        <f t="shared" ref="CW7:CW45" si="63">(M7+CV7)</f>
        <v>90</v>
      </c>
      <c r="CX7" s="9" t="str">
        <f t="shared" ref="CX7:CX44" si="64">IF(CW7=120,"ناجح(ة) دورة1","مؤجل(ة)")</f>
        <v>مؤجل(ة)</v>
      </c>
      <c r="CY7" s="10"/>
      <c r="CZ7" s="15"/>
      <c r="DA7" s="12"/>
    </row>
    <row r="8" spans="1:105" ht="29.25" customHeight="1" thickBot="1">
      <c r="B8" s="1">
        <f t="shared" ref="B8:B75" si="65">B7+1</f>
        <v>3</v>
      </c>
      <c r="C8" s="158" t="s">
        <v>103</v>
      </c>
      <c r="D8" s="138" t="s">
        <v>104</v>
      </c>
      <c r="E8" s="13" t="s">
        <v>564</v>
      </c>
      <c r="F8" s="32">
        <v>35360</v>
      </c>
      <c r="G8" s="33" t="s">
        <v>83</v>
      </c>
      <c r="H8" s="28">
        <v>14.31</v>
      </c>
      <c r="I8" s="29">
        <v>30</v>
      </c>
      <c r="J8" s="30">
        <v>14.38</v>
      </c>
      <c r="K8" s="31">
        <v>30</v>
      </c>
      <c r="L8" s="18">
        <f t="shared" si="6"/>
        <v>14.345000000000001</v>
      </c>
      <c r="M8" s="19">
        <f t="shared" si="7"/>
        <v>60</v>
      </c>
      <c r="N8" s="149">
        <v>18</v>
      </c>
      <c r="O8" s="150">
        <v>6</v>
      </c>
      <c r="P8" s="120">
        <f t="shared" si="8"/>
        <v>12</v>
      </c>
      <c r="Q8" s="121">
        <f t="shared" si="9"/>
        <v>6</v>
      </c>
      <c r="R8" s="135">
        <v>14</v>
      </c>
      <c r="S8" s="136">
        <v>11.75</v>
      </c>
      <c r="T8" s="120">
        <f t="shared" si="10"/>
        <v>12.875</v>
      </c>
      <c r="U8" s="121">
        <f t="shared" si="11"/>
        <v>6</v>
      </c>
      <c r="V8" s="135">
        <v>17.75</v>
      </c>
      <c r="W8" s="136">
        <v>11.5</v>
      </c>
      <c r="X8" s="120">
        <f t="shared" si="12"/>
        <v>14.625</v>
      </c>
      <c r="Y8" s="121">
        <f t="shared" si="13"/>
        <v>5</v>
      </c>
      <c r="Z8" s="124">
        <f t="shared" si="14"/>
        <v>13.166666666666666</v>
      </c>
      <c r="AA8" s="125">
        <f t="shared" si="15"/>
        <v>17</v>
      </c>
      <c r="AB8" s="136">
        <v>17</v>
      </c>
      <c r="AC8" s="126">
        <f t="shared" si="16"/>
        <v>17</v>
      </c>
      <c r="AD8" s="127">
        <f t="shared" si="17"/>
        <v>3</v>
      </c>
      <c r="AE8" s="135">
        <v>13.5</v>
      </c>
      <c r="AF8" s="136">
        <v>11.75</v>
      </c>
      <c r="AG8" s="120">
        <f t="shared" si="18"/>
        <v>12.625</v>
      </c>
      <c r="AH8" s="121">
        <f t="shared" si="19"/>
        <v>3</v>
      </c>
      <c r="AI8" s="135">
        <v>14.5</v>
      </c>
      <c r="AJ8" s="136">
        <v>12</v>
      </c>
      <c r="AK8" s="120">
        <f t="shared" si="20"/>
        <v>13.25</v>
      </c>
      <c r="AL8" s="121">
        <f t="shared" si="21"/>
        <v>3</v>
      </c>
      <c r="AM8" s="128">
        <f t="shared" si="22"/>
        <v>13.75</v>
      </c>
      <c r="AN8" s="129">
        <f t="shared" si="23"/>
        <v>9</v>
      </c>
      <c r="AO8" s="135">
        <v>11.5</v>
      </c>
      <c r="AP8" s="136">
        <v>15</v>
      </c>
      <c r="AQ8" s="120">
        <f t="shared" si="24"/>
        <v>13.25</v>
      </c>
      <c r="AR8" s="121">
        <f t="shared" si="25"/>
        <v>2</v>
      </c>
      <c r="AS8" s="135">
        <v>12.5</v>
      </c>
      <c r="AT8" s="136">
        <v>14</v>
      </c>
      <c r="AU8" s="120">
        <f t="shared" si="26"/>
        <v>13.25</v>
      </c>
      <c r="AV8" s="121">
        <f t="shared" si="27"/>
        <v>1</v>
      </c>
      <c r="AW8" s="128">
        <f t="shared" si="28"/>
        <v>13.25</v>
      </c>
      <c r="AX8" s="129">
        <f t="shared" si="29"/>
        <v>3</v>
      </c>
      <c r="AY8" s="137">
        <v>13</v>
      </c>
      <c r="AZ8" s="131">
        <f t="shared" si="30"/>
        <v>13</v>
      </c>
      <c r="BA8" s="132">
        <f t="shared" si="31"/>
        <v>1</v>
      </c>
      <c r="BB8" s="128">
        <f t="shared" si="32"/>
        <v>13</v>
      </c>
      <c r="BC8" s="129">
        <f t="shared" si="33"/>
        <v>1</v>
      </c>
      <c r="BD8" s="133">
        <f t="shared" si="34"/>
        <v>13.366666666666667</v>
      </c>
      <c r="BE8" s="134">
        <f t="shared" si="35"/>
        <v>30</v>
      </c>
      <c r="BF8" s="149"/>
      <c r="BG8" s="150"/>
      <c r="BH8" s="142">
        <f t="shared" si="36"/>
        <v>0</v>
      </c>
      <c r="BI8" s="143">
        <f t="shared" si="37"/>
        <v>0</v>
      </c>
      <c r="BJ8" s="149"/>
      <c r="BK8" s="150"/>
      <c r="BL8" s="142">
        <f t="shared" si="38"/>
        <v>0</v>
      </c>
      <c r="BM8" s="143">
        <f t="shared" si="39"/>
        <v>0</v>
      </c>
      <c r="BN8" s="149"/>
      <c r="BO8" s="150"/>
      <c r="BP8" s="142">
        <f t="shared" ref="BP8:BP45" si="66">(BN8+BO8)/2</f>
        <v>0</v>
      </c>
      <c r="BQ8" s="143">
        <f t="shared" ref="BQ8:BQ45" si="67">IF(BP8&gt;=10,5,0)</f>
        <v>0</v>
      </c>
      <c r="BR8" s="149"/>
      <c r="BS8" s="150"/>
      <c r="BT8" s="142">
        <f t="shared" si="40"/>
        <v>0</v>
      </c>
      <c r="BU8" s="143">
        <f t="shared" si="41"/>
        <v>0</v>
      </c>
      <c r="BV8" s="144">
        <f t="shared" si="42"/>
        <v>0</v>
      </c>
      <c r="BW8" s="145">
        <f t="shared" si="43"/>
        <v>0</v>
      </c>
      <c r="BX8" s="149"/>
      <c r="BY8" s="150"/>
      <c r="BZ8" s="142">
        <f t="shared" si="44"/>
        <v>0</v>
      </c>
      <c r="CA8" s="143">
        <f t="shared" si="45"/>
        <v>0</v>
      </c>
      <c r="CB8" s="146">
        <f t="shared" si="46"/>
        <v>0</v>
      </c>
      <c r="CC8" s="145">
        <f t="shared" si="47"/>
        <v>0</v>
      </c>
      <c r="CD8" s="150"/>
      <c r="CE8" s="147">
        <f t="shared" si="48"/>
        <v>0</v>
      </c>
      <c r="CF8" s="148">
        <f t="shared" si="49"/>
        <v>0</v>
      </c>
      <c r="CG8" s="146">
        <f t="shared" si="50"/>
        <v>0</v>
      </c>
      <c r="CH8" s="145">
        <f t="shared" si="51"/>
        <v>0</v>
      </c>
      <c r="CI8" s="149"/>
      <c r="CJ8" s="150"/>
      <c r="CK8" s="142">
        <f t="shared" si="52"/>
        <v>0</v>
      </c>
      <c r="CL8" s="143">
        <f t="shared" si="53"/>
        <v>0</v>
      </c>
      <c r="CM8" s="146">
        <f t="shared" si="54"/>
        <v>0</v>
      </c>
      <c r="CN8" s="145">
        <f t="shared" si="55"/>
        <v>0</v>
      </c>
      <c r="CO8" s="21">
        <f t="shared" si="56"/>
        <v>0</v>
      </c>
      <c r="CP8" s="22">
        <f t="shared" si="57"/>
        <v>0</v>
      </c>
      <c r="CQ8" s="2">
        <f t="shared" si="58"/>
        <v>13.366666666666667</v>
      </c>
      <c r="CR8" s="3">
        <f t="shared" si="59"/>
        <v>30</v>
      </c>
      <c r="CS8" s="4">
        <f t="shared" si="60"/>
        <v>0</v>
      </c>
      <c r="CT8" s="5">
        <f t="shared" si="61"/>
        <v>0</v>
      </c>
      <c r="CU8" s="23">
        <f t="shared" si="4"/>
        <v>6.6833333333333336</v>
      </c>
      <c r="CV8" s="6">
        <f t="shared" si="62"/>
        <v>30</v>
      </c>
      <c r="CW8" s="20">
        <f t="shared" si="63"/>
        <v>90</v>
      </c>
      <c r="CX8" s="9" t="str">
        <f t="shared" si="64"/>
        <v>مؤجل(ة)</v>
      </c>
      <c r="CZ8" s="16"/>
      <c r="DA8" s="12"/>
    </row>
    <row r="9" spans="1:105" ht="29.25" customHeight="1" thickBot="1">
      <c r="B9" s="1">
        <f t="shared" si="65"/>
        <v>4</v>
      </c>
      <c r="C9" s="158" t="s">
        <v>105</v>
      </c>
      <c r="D9" s="138" t="s">
        <v>106</v>
      </c>
      <c r="E9" s="13" t="s">
        <v>565</v>
      </c>
      <c r="F9" s="32">
        <v>35270</v>
      </c>
      <c r="G9" s="33" t="s">
        <v>83</v>
      </c>
      <c r="H9" s="28">
        <v>9.83</v>
      </c>
      <c r="I9" s="29">
        <v>30</v>
      </c>
      <c r="J9" s="30">
        <v>10.220000000000001</v>
      </c>
      <c r="K9" s="31">
        <v>30</v>
      </c>
      <c r="L9" s="18">
        <f t="shared" si="6"/>
        <v>10.025</v>
      </c>
      <c r="M9" s="19">
        <f t="shared" si="7"/>
        <v>60</v>
      </c>
      <c r="N9" s="149">
        <v>9</v>
      </c>
      <c r="O9" s="150">
        <v>3</v>
      </c>
      <c r="P9" s="120">
        <f t="shared" si="8"/>
        <v>6</v>
      </c>
      <c r="Q9" s="121">
        <f t="shared" si="9"/>
        <v>0</v>
      </c>
      <c r="R9" s="135">
        <v>14.5</v>
      </c>
      <c r="S9" s="136">
        <v>10</v>
      </c>
      <c r="T9" s="120">
        <f t="shared" si="10"/>
        <v>12.25</v>
      </c>
      <c r="U9" s="121">
        <f t="shared" si="11"/>
        <v>6</v>
      </c>
      <c r="V9" s="135">
        <v>10</v>
      </c>
      <c r="W9" s="136">
        <v>8</v>
      </c>
      <c r="X9" s="120">
        <f t="shared" si="12"/>
        <v>9</v>
      </c>
      <c r="Y9" s="121">
        <f t="shared" si="13"/>
        <v>0</v>
      </c>
      <c r="Z9" s="124">
        <f t="shared" si="14"/>
        <v>9.0833333333333339</v>
      </c>
      <c r="AA9" s="125">
        <f t="shared" si="15"/>
        <v>6</v>
      </c>
      <c r="AB9" s="136">
        <v>17</v>
      </c>
      <c r="AC9" s="126">
        <f t="shared" si="16"/>
        <v>17</v>
      </c>
      <c r="AD9" s="127">
        <f t="shared" si="17"/>
        <v>3</v>
      </c>
      <c r="AE9" s="135">
        <v>11</v>
      </c>
      <c r="AF9" s="136">
        <v>3</v>
      </c>
      <c r="AG9" s="120">
        <f t="shared" si="18"/>
        <v>7</v>
      </c>
      <c r="AH9" s="121">
        <f t="shared" si="19"/>
        <v>0</v>
      </c>
      <c r="AI9" s="135">
        <v>6.25</v>
      </c>
      <c r="AJ9" s="136">
        <v>0.5</v>
      </c>
      <c r="AK9" s="120">
        <f t="shared" si="20"/>
        <v>3.375</v>
      </c>
      <c r="AL9" s="121">
        <f t="shared" si="21"/>
        <v>0</v>
      </c>
      <c r="AM9" s="128">
        <f t="shared" si="22"/>
        <v>7.55</v>
      </c>
      <c r="AN9" s="129">
        <f t="shared" si="23"/>
        <v>3</v>
      </c>
      <c r="AO9" s="135">
        <v>11.5</v>
      </c>
      <c r="AP9" s="136">
        <v>3</v>
      </c>
      <c r="AQ9" s="120">
        <f t="shared" si="24"/>
        <v>7.25</v>
      </c>
      <c r="AR9" s="121">
        <f t="shared" si="25"/>
        <v>0</v>
      </c>
      <c r="AS9" s="135">
        <v>10</v>
      </c>
      <c r="AT9" s="136">
        <v>9</v>
      </c>
      <c r="AU9" s="120">
        <f t="shared" si="26"/>
        <v>9.5</v>
      </c>
      <c r="AV9" s="121">
        <f t="shared" si="27"/>
        <v>0</v>
      </c>
      <c r="AW9" s="128">
        <f t="shared" si="28"/>
        <v>8</v>
      </c>
      <c r="AX9" s="129">
        <f t="shared" si="29"/>
        <v>0</v>
      </c>
      <c r="AY9" s="137">
        <v>10</v>
      </c>
      <c r="AZ9" s="131">
        <f t="shared" si="30"/>
        <v>10</v>
      </c>
      <c r="BA9" s="132">
        <f t="shared" si="31"/>
        <v>1</v>
      </c>
      <c r="BB9" s="128">
        <f t="shared" si="32"/>
        <v>10</v>
      </c>
      <c r="BC9" s="129">
        <f t="shared" si="33"/>
        <v>1</v>
      </c>
      <c r="BD9" s="133">
        <f t="shared" si="34"/>
        <v>8.4166666666666661</v>
      </c>
      <c r="BE9" s="134">
        <f t="shared" si="35"/>
        <v>10</v>
      </c>
      <c r="BF9" s="149"/>
      <c r="BG9" s="150"/>
      <c r="BH9" s="142">
        <f t="shared" si="36"/>
        <v>0</v>
      </c>
      <c r="BI9" s="143">
        <f t="shared" si="37"/>
        <v>0</v>
      </c>
      <c r="BJ9" s="149"/>
      <c r="BK9" s="150"/>
      <c r="BL9" s="142">
        <f t="shared" si="38"/>
        <v>0</v>
      </c>
      <c r="BM9" s="143">
        <f t="shared" si="39"/>
        <v>0</v>
      </c>
      <c r="BN9" s="149"/>
      <c r="BO9" s="150"/>
      <c r="BP9" s="142">
        <f t="shared" si="66"/>
        <v>0</v>
      </c>
      <c r="BQ9" s="143">
        <f t="shared" si="67"/>
        <v>0</v>
      </c>
      <c r="BR9" s="149"/>
      <c r="BS9" s="150"/>
      <c r="BT9" s="142">
        <f t="shared" si="40"/>
        <v>0</v>
      </c>
      <c r="BU9" s="143">
        <f t="shared" si="41"/>
        <v>0</v>
      </c>
      <c r="BV9" s="144">
        <f t="shared" si="42"/>
        <v>0</v>
      </c>
      <c r="BW9" s="145">
        <f t="shared" si="43"/>
        <v>0</v>
      </c>
      <c r="BX9" s="149"/>
      <c r="BY9" s="150"/>
      <c r="BZ9" s="142">
        <f t="shared" si="44"/>
        <v>0</v>
      </c>
      <c r="CA9" s="143">
        <f t="shared" si="45"/>
        <v>0</v>
      </c>
      <c r="CB9" s="146">
        <f t="shared" si="46"/>
        <v>0</v>
      </c>
      <c r="CC9" s="145">
        <f t="shared" si="47"/>
        <v>0</v>
      </c>
      <c r="CD9" s="150"/>
      <c r="CE9" s="147">
        <f t="shared" si="48"/>
        <v>0</v>
      </c>
      <c r="CF9" s="148">
        <f t="shared" si="49"/>
        <v>0</v>
      </c>
      <c r="CG9" s="146">
        <f t="shared" si="50"/>
        <v>0</v>
      </c>
      <c r="CH9" s="145">
        <f t="shared" si="51"/>
        <v>0</v>
      </c>
      <c r="CI9" s="149"/>
      <c r="CJ9" s="150"/>
      <c r="CK9" s="142">
        <f t="shared" si="52"/>
        <v>0</v>
      </c>
      <c r="CL9" s="143">
        <f t="shared" si="53"/>
        <v>0</v>
      </c>
      <c r="CM9" s="146">
        <f t="shared" si="54"/>
        <v>0</v>
      </c>
      <c r="CN9" s="145">
        <f t="shared" si="55"/>
        <v>0</v>
      </c>
      <c r="CO9" s="21">
        <f t="shared" si="56"/>
        <v>0</v>
      </c>
      <c r="CP9" s="22">
        <f t="shared" si="57"/>
        <v>0</v>
      </c>
      <c r="CQ9" s="2">
        <f t="shared" si="58"/>
        <v>8.4166666666666661</v>
      </c>
      <c r="CR9" s="3">
        <f t="shared" si="59"/>
        <v>10</v>
      </c>
      <c r="CS9" s="4">
        <f t="shared" si="60"/>
        <v>0</v>
      </c>
      <c r="CT9" s="5">
        <f t="shared" si="61"/>
        <v>0</v>
      </c>
      <c r="CU9" s="23">
        <f t="shared" si="4"/>
        <v>4.208333333333333</v>
      </c>
      <c r="CV9" s="6">
        <f t="shared" si="62"/>
        <v>10</v>
      </c>
      <c r="CW9" s="20">
        <f t="shared" si="63"/>
        <v>70</v>
      </c>
      <c r="CX9" s="9" t="str">
        <f t="shared" si="64"/>
        <v>مؤجل(ة)</v>
      </c>
      <c r="CY9" s="10"/>
      <c r="CZ9" s="15"/>
      <c r="DA9" s="12"/>
    </row>
    <row r="10" spans="1:105" ht="29.25" customHeight="1" thickBot="1">
      <c r="B10" s="1">
        <f t="shared" si="65"/>
        <v>5</v>
      </c>
      <c r="C10" s="158" t="s">
        <v>107</v>
      </c>
      <c r="D10" s="138" t="s">
        <v>108</v>
      </c>
      <c r="E10" s="13" t="s">
        <v>566</v>
      </c>
      <c r="F10" s="32">
        <v>36368</v>
      </c>
      <c r="G10" s="33" t="s">
        <v>83</v>
      </c>
      <c r="H10" s="28">
        <v>10.08</v>
      </c>
      <c r="I10" s="29">
        <v>30</v>
      </c>
      <c r="J10" s="30">
        <v>10.62</v>
      </c>
      <c r="K10" s="31">
        <v>30</v>
      </c>
      <c r="L10" s="18">
        <f t="shared" ref="L10:L45" si="68">(H10+J10)/2</f>
        <v>10.35</v>
      </c>
      <c r="M10" s="19">
        <f t="shared" ref="M10:M45" si="69">IF(L10&gt;=10,60,I10+K10)</f>
        <v>60</v>
      </c>
      <c r="N10" s="149">
        <v>18</v>
      </c>
      <c r="O10" s="150">
        <v>9.25</v>
      </c>
      <c r="P10" s="120">
        <f t="shared" si="8"/>
        <v>13.625</v>
      </c>
      <c r="Q10" s="121">
        <f t="shared" si="9"/>
        <v>6</v>
      </c>
      <c r="R10" s="135">
        <v>13.5</v>
      </c>
      <c r="S10" s="136">
        <v>5</v>
      </c>
      <c r="T10" s="120">
        <f t="shared" si="10"/>
        <v>9.25</v>
      </c>
      <c r="U10" s="121">
        <f t="shared" si="11"/>
        <v>0</v>
      </c>
      <c r="V10" s="135">
        <v>13</v>
      </c>
      <c r="W10" s="136">
        <v>11</v>
      </c>
      <c r="X10" s="120">
        <f t="shared" si="12"/>
        <v>12</v>
      </c>
      <c r="Y10" s="121">
        <f t="shared" si="13"/>
        <v>5</v>
      </c>
      <c r="Z10" s="124">
        <f t="shared" si="14"/>
        <v>11.625</v>
      </c>
      <c r="AA10" s="125">
        <f t="shared" si="15"/>
        <v>17</v>
      </c>
      <c r="AB10" s="136">
        <v>14</v>
      </c>
      <c r="AC10" s="126">
        <f t="shared" si="16"/>
        <v>14</v>
      </c>
      <c r="AD10" s="127">
        <f t="shared" si="17"/>
        <v>3</v>
      </c>
      <c r="AE10" s="135">
        <v>16</v>
      </c>
      <c r="AF10" s="136">
        <v>7.25</v>
      </c>
      <c r="AG10" s="120">
        <f t="shared" si="18"/>
        <v>11.625</v>
      </c>
      <c r="AH10" s="121">
        <f t="shared" si="19"/>
        <v>3</v>
      </c>
      <c r="AI10" s="135">
        <v>10</v>
      </c>
      <c r="AJ10" s="136">
        <v>10</v>
      </c>
      <c r="AK10" s="120">
        <f t="shared" si="20"/>
        <v>10</v>
      </c>
      <c r="AL10" s="121">
        <f t="shared" si="21"/>
        <v>3</v>
      </c>
      <c r="AM10" s="128">
        <f t="shared" si="22"/>
        <v>11.45</v>
      </c>
      <c r="AN10" s="129">
        <f t="shared" si="23"/>
        <v>9</v>
      </c>
      <c r="AO10" s="135">
        <v>11.5</v>
      </c>
      <c r="AP10" s="136">
        <v>7</v>
      </c>
      <c r="AQ10" s="120">
        <f t="shared" si="24"/>
        <v>9.25</v>
      </c>
      <c r="AR10" s="121">
        <f t="shared" si="25"/>
        <v>0</v>
      </c>
      <c r="AS10" s="135">
        <v>15.5</v>
      </c>
      <c r="AT10" s="136">
        <v>18</v>
      </c>
      <c r="AU10" s="120">
        <f t="shared" si="26"/>
        <v>16.75</v>
      </c>
      <c r="AV10" s="121">
        <f t="shared" si="27"/>
        <v>1</v>
      </c>
      <c r="AW10" s="128">
        <f t="shared" si="28"/>
        <v>11.75</v>
      </c>
      <c r="AX10" s="129">
        <f t="shared" si="29"/>
        <v>3</v>
      </c>
      <c r="AY10" s="137">
        <v>11</v>
      </c>
      <c r="AZ10" s="131">
        <f t="shared" si="30"/>
        <v>11</v>
      </c>
      <c r="BA10" s="132">
        <f t="shared" si="31"/>
        <v>1</v>
      </c>
      <c r="BB10" s="128">
        <f t="shared" si="32"/>
        <v>11</v>
      </c>
      <c r="BC10" s="129">
        <f t="shared" si="33"/>
        <v>1</v>
      </c>
      <c r="BD10" s="133">
        <f t="shared" si="34"/>
        <v>11.55</v>
      </c>
      <c r="BE10" s="134">
        <f t="shared" si="35"/>
        <v>30</v>
      </c>
      <c r="BF10" s="149"/>
      <c r="BG10" s="150"/>
      <c r="BH10" s="142">
        <f t="shared" si="36"/>
        <v>0</v>
      </c>
      <c r="BI10" s="143">
        <f t="shared" si="37"/>
        <v>0</v>
      </c>
      <c r="BJ10" s="149"/>
      <c r="BK10" s="150"/>
      <c r="BL10" s="142">
        <f t="shared" si="38"/>
        <v>0</v>
      </c>
      <c r="BM10" s="143">
        <f t="shared" si="39"/>
        <v>0</v>
      </c>
      <c r="BN10" s="149"/>
      <c r="BO10" s="150"/>
      <c r="BP10" s="142">
        <f t="shared" si="66"/>
        <v>0</v>
      </c>
      <c r="BQ10" s="143">
        <f t="shared" si="67"/>
        <v>0</v>
      </c>
      <c r="BR10" s="149"/>
      <c r="BS10" s="150"/>
      <c r="BT10" s="142">
        <f t="shared" si="40"/>
        <v>0</v>
      </c>
      <c r="BU10" s="143">
        <f t="shared" si="41"/>
        <v>0</v>
      </c>
      <c r="BV10" s="144">
        <f t="shared" si="42"/>
        <v>0</v>
      </c>
      <c r="BW10" s="145">
        <f t="shared" si="43"/>
        <v>0</v>
      </c>
      <c r="BX10" s="149"/>
      <c r="BY10" s="150"/>
      <c r="BZ10" s="142">
        <f t="shared" si="44"/>
        <v>0</v>
      </c>
      <c r="CA10" s="143">
        <f t="shared" si="45"/>
        <v>0</v>
      </c>
      <c r="CB10" s="146">
        <f t="shared" si="46"/>
        <v>0</v>
      </c>
      <c r="CC10" s="145">
        <f t="shared" si="47"/>
        <v>0</v>
      </c>
      <c r="CD10" s="150"/>
      <c r="CE10" s="147">
        <f t="shared" si="48"/>
        <v>0</v>
      </c>
      <c r="CF10" s="148">
        <f t="shared" si="49"/>
        <v>0</v>
      </c>
      <c r="CG10" s="146">
        <f t="shared" si="50"/>
        <v>0</v>
      </c>
      <c r="CH10" s="145">
        <f t="shared" si="51"/>
        <v>0</v>
      </c>
      <c r="CI10" s="149"/>
      <c r="CJ10" s="150"/>
      <c r="CK10" s="142">
        <f t="shared" si="52"/>
        <v>0</v>
      </c>
      <c r="CL10" s="143">
        <f t="shared" si="53"/>
        <v>0</v>
      </c>
      <c r="CM10" s="146">
        <f t="shared" si="54"/>
        <v>0</v>
      </c>
      <c r="CN10" s="145">
        <f t="shared" si="55"/>
        <v>0</v>
      </c>
      <c r="CO10" s="21">
        <f t="shared" si="56"/>
        <v>0</v>
      </c>
      <c r="CP10" s="22">
        <f t="shared" si="57"/>
        <v>0</v>
      </c>
      <c r="CQ10" s="2">
        <f t="shared" si="58"/>
        <v>11.55</v>
      </c>
      <c r="CR10" s="3">
        <f t="shared" si="59"/>
        <v>30</v>
      </c>
      <c r="CS10" s="4">
        <f t="shared" si="60"/>
        <v>0</v>
      </c>
      <c r="CT10" s="5">
        <f t="shared" si="61"/>
        <v>0</v>
      </c>
      <c r="CU10" s="23">
        <f t="shared" si="4"/>
        <v>5.7750000000000004</v>
      </c>
      <c r="CV10" s="6">
        <f t="shared" si="62"/>
        <v>30</v>
      </c>
      <c r="CW10" s="20">
        <f t="shared" si="63"/>
        <v>90</v>
      </c>
      <c r="CX10" s="9" t="str">
        <f t="shared" si="64"/>
        <v>مؤجل(ة)</v>
      </c>
      <c r="CY10" s="10"/>
      <c r="CZ10" s="15"/>
      <c r="DA10" s="12"/>
    </row>
    <row r="11" spans="1:105" ht="29.25" customHeight="1" thickBot="1">
      <c r="B11" s="1">
        <f t="shared" si="65"/>
        <v>6</v>
      </c>
      <c r="C11" s="158" t="s">
        <v>109</v>
      </c>
      <c r="D11" s="138" t="s">
        <v>110</v>
      </c>
      <c r="E11" s="13" t="s">
        <v>567</v>
      </c>
      <c r="F11" s="32">
        <v>36013</v>
      </c>
      <c r="G11" s="33" t="s">
        <v>790</v>
      </c>
      <c r="H11" s="28">
        <v>11.12</v>
      </c>
      <c r="I11" s="29">
        <v>30</v>
      </c>
      <c r="J11" s="30">
        <v>9.3699999999999992</v>
      </c>
      <c r="K11" s="31">
        <v>30</v>
      </c>
      <c r="L11" s="18">
        <f t="shared" si="68"/>
        <v>10.244999999999999</v>
      </c>
      <c r="M11" s="19">
        <f t="shared" si="69"/>
        <v>60</v>
      </c>
      <c r="N11" s="149">
        <v>17.5</v>
      </c>
      <c r="O11" s="150">
        <v>6</v>
      </c>
      <c r="P11" s="120">
        <f t="shared" si="8"/>
        <v>11.75</v>
      </c>
      <c r="Q11" s="121">
        <f t="shared" si="9"/>
        <v>6</v>
      </c>
      <c r="R11" s="135">
        <v>14.5</v>
      </c>
      <c r="S11" s="136">
        <v>4.5</v>
      </c>
      <c r="T11" s="120">
        <f t="shared" si="10"/>
        <v>9.5</v>
      </c>
      <c r="U11" s="121">
        <f t="shared" si="11"/>
        <v>0</v>
      </c>
      <c r="V11" s="135">
        <v>11</v>
      </c>
      <c r="W11" s="136">
        <v>7.5</v>
      </c>
      <c r="X11" s="120">
        <f t="shared" si="12"/>
        <v>9.25</v>
      </c>
      <c r="Y11" s="121">
        <f t="shared" si="13"/>
        <v>0</v>
      </c>
      <c r="Z11" s="124">
        <f t="shared" si="14"/>
        <v>10.166666666666666</v>
      </c>
      <c r="AA11" s="125">
        <f t="shared" si="15"/>
        <v>17</v>
      </c>
      <c r="AB11" s="136">
        <v>5</v>
      </c>
      <c r="AC11" s="126">
        <f t="shared" si="16"/>
        <v>5</v>
      </c>
      <c r="AD11" s="127">
        <f t="shared" si="17"/>
        <v>0</v>
      </c>
      <c r="AE11" s="135">
        <v>14</v>
      </c>
      <c r="AF11" s="136">
        <v>3.25</v>
      </c>
      <c r="AG11" s="120">
        <f t="shared" si="18"/>
        <v>8.625</v>
      </c>
      <c r="AH11" s="121">
        <f t="shared" si="19"/>
        <v>0</v>
      </c>
      <c r="AI11" s="135">
        <v>9</v>
      </c>
      <c r="AJ11" s="136">
        <v>3.25</v>
      </c>
      <c r="AK11" s="120">
        <f t="shared" si="20"/>
        <v>6.125</v>
      </c>
      <c r="AL11" s="121">
        <f t="shared" si="21"/>
        <v>0</v>
      </c>
      <c r="AM11" s="128">
        <f t="shared" si="22"/>
        <v>6.9</v>
      </c>
      <c r="AN11" s="129">
        <f t="shared" si="23"/>
        <v>0</v>
      </c>
      <c r="AO11" s="135">
        <v>11.5</v>
      </c>
      <c r="AP11" s="136">
        <v>3</v>
      </c>
      <c r="AQ11" s="120">
        <f t="shared" si="24"/>
        <v>7.25</v>
      </c>
      <c r="AR11" s="121">
        <f t="shared" si="25"/>
        <v>0</v>
      </c>
      <c r="AS11" s="135">
        <v>10</v>
      </c>
      <c r="AT11" s="136">
        <v>9</v>
      </c>
      <c r="AU11" s="120">
        <f t="shared" si="26"/>
        <v>9.5</v>
      </c>
      <c r="AV11" s="121">
        <f t="shared" si="27"/>
        <v>0</v>
      </c>
      <c r="AW11" s="128">
        <f t="shared" si="28"/>
        <v>8</v>
      </c>
      <c r="AX11" s="129">
        <f t="shared" si="29"/>
        <v>0</v>
      </c>
      <c r="AY11" s="137">
        <v>4</v>
      </c>
      <c r="AZ11" s="131">
        <f t="shared" si="30"/>
        <v>4</v>
      </c>
      <c r="BA11" s="132">
        <f t="shared" si="31"/>
        <v>0</v>
      </c>
      <c r="BB11" s="128">
        <f t="shared" si="32"/>
        <v>4</v>
      </c>
      <c r="BC11" s="129">
        <f t="shared" si="33"/>
        <v>0</v>
      </c>
      <c r="BD11" s="133">
        <f t="shared" si="34"/>
        <v>8.2333333333333325</v>
      </c>
      <c r="BE11" s="134">
        <f t="shared" si="35"/>
        <v>17</v>
      </c>
      <c r="BF11" s="149"/>
      <c r="BG11" s="150"/>
      <c r="BH11" s="142">
        <f t="shared" si="36"/>
        <v>0</v>
      </c>
      <c r="BI11" s="143">
        <f t="shared" si="37"/>
        <v>0</v>
      </c>
      <c r="BJ11" s="149"/>
      <c r="BK11" s="150"/>
      <c r="BL11" s="142">
        <f t="shared" si="38"/>
        <v>0</v>
      </c>
      <c r="BM11" s="143">
        <f t="shared" si="39"/>
        <v>0</v>
      </c>
      <c r="BN11" s="149"/>
      <c r="BO11" s="150"/>
      <c r="BP11" s="142">
        <f t="shared" si="66"/>
        <v>0</v>
      </c>
      <c r="BQ11" s="143">
        <f t="shared" si="67"/>
        <v>0</v>
      </c>
      <c r="BR11" s="149"/>
      <c r="BS11" s="150"/>
      <c r="BT11" s="142">
        <f t="shared" si="40"/>
        <v>0</v>
      </c>
      <c r="BU11" s="143">
        <f t="shared" si="41"/>
        <v>0</v>
      </c>
      <c r="BV11" s="144">
        <f t="shared" si="42"/>
        <v>0</v>
      </c>
      <c r="BW11" s="145">
        <f t="shared" si="43"/>
        <v>0</v>
      </c>
      <c r="BX11" s="149"/>
      <c r="BY11" s="150"/>
      <c r="BZ11" s="142">
        <f t="shared" si="44"/>
        <v>0</v>
      </c>
      <c r="CA11" s="143">
        <f t="shared" si="45"/>
        <v>0</v>
      </c>
      <c r="CB11" s="146">
        <f t="shared" si="46"/>
        <v>0</v>
      </c>
      <c r="CC11" s="145">
        <f t="shared" si="47"/>
        <v>0</v>
      </c>
      <c r="CD11" s="150"/>
      <c r="CE11" s="147">
        <f t="shared" si="48"/>
        <v>0</v>
      </c>
      <c r="CF11" s="148">
        <f t="shared" si="49"/>
        <v>0</v>
      </c>
      <c r="CG11" s="146">
        <f t="shared" si="50"/>
        <v>0</v>
      </c>
      <c r="CH11" s="145">
        <f t="shared" si="51"/>
        <v>0</v>
      </c>
      <c r="CI11" s="149"/>
      <c r="CJ11" s="150"/>
      <c r="CK11" s="142">
        <f t="shared" si="52"/>
        <v>0</v>
      </c>
      <c r="CL11" s="143">
        <f t="shared" si="53"/>
        <v>0</v>
      </c>
      <c r="CM11" s="146">
        <f t="shared" si="54"/>
        <v>0</v>
      </c>
      <c r="CN11" s="145">
        <f t="shared" si="55"/>
        <v>0</v>
      </c>
      <c r="CO11" s="21">
        <f t="shared" si="56"/>
        <v>0</v>
      </c>
      <c r="CP11" s="22">
        <f t="shared" si="57"/>
        <v>0</v>
      </c>
      <c r="CQ11" s="2">
        <f t="shared" si="58"/>
        <v>8.2333333333333325</v>
      </c>
      <c r="CR11" s="3">
        <f t="shared" si="59"/>
        <v>17</v>
      </c>
      <c r="CS11" s="4">
        <f t="shared" si="60"/>
        <v>0</v>
      </c>
      <c r="CT11" s="5">
        <f t="shared" si="61"/>
        <v>0</v>
      </c>
      <c r="CU11" s="23">
        <f t="shared" si="4"/>
        <v>4.1166666666666663</v>
      </c>
      <c r="CV11" s="6">
        <f t="shared" si="62"/>
        <v>17</v>
      </c>
      <c r="CW11" s="20">
        <f t="shared" si="63"/>
        <v>77</v>
      </c>
      <c r="CX11" s="9" t="str">
        <f t="shared" si="64"/>
        <v>مؤجل(ة)</v>
      </c>
      <c r="CY11" s="10"/>
      <c r="CZ11" s="15"/>
      <c r="DA11" s="12"/>
    </row>
    <row r="12" spans="1:105" ht="29.25" customHeight="1" thickBot="1">
      <c r="B12" s="1">
        <f t="shared" si="65"/>
        <v>7</v>
      </c>
      <c r="C12" s="158" t="s">
        <v>111</v>
      </c>
      <c r="D12" s="138" t="s">
        <v>112</v>
      </c>
      <c r="E12" s="34" t="s">
        <v>568</v>
      </c>
      <c r="F12" s="32">
        <v>36016</v>
      </c>
      <c r="G12" s="33" t="s">
        <v>83</v>
      </c>
      <c r="H12" s="28">
        <v>9.91</v>
      </c>
      <c r="I12" s="29">
        <v>30</v>
      </c>
      <c r="J12" s="30">
        <v>10.87</v>
      </c>
      <c r="K12" s="31">
        <v>30</v>
      </c>
      <c r="L12" s="18">
        <f t="shared" si="68"/>
        <v>10.39</v>
      </c>
      <c r="M12" s="19">
        <f t="shared" si="69"/>
        <v>60</v>
      </c>
      <c r="N12" s="149">
        <v>16</v>
      </c>
      <c r="O12" s="150">
        <v>15.75</v>
      </c>
      <c r="P12" s="120">
        <f t="shared" si="8"/>
        <v>15.875</v>
      </c>
      <c r="Q12" s="121">
        <f t="shared" si="9"/>
        <v>6</v>
      </c>
      <c r="R12" s="135">
        <v>14</v>
      </c>
      <c r="S12" s="136">
        <v>8.75</v>
      </c>
      <c r="T12" s="120">
        <f t="shared" si="10"/>
        <v>11.375</v>
      </c>
      <c r="U12" s="121">
        <f t="shared" si="11"/>
        <v>6</v>
      </c>
      <c r="V12" s="135">
        <v>10.5</v>
      </c>
      <c r="W12" s="136">
        <v>7</v>
      </c>
      <c r="X12" s="120">
        <f t="shared" si="12"/>
        <v>8.75</v>
      </c>
      <c r="Y12" s="121">
        <f t="shared" si="13"/>
        <v>0</v>
      </c>
      <c r="Z12" s="124">
        <f t="shared" si="14"/>
        <v>12</v>
      </c>
      <c r="AA12" s="125">
        <f t="shared" si="15"/>
        <v>17</v>
      </c>
      <c r="AB12" s="136">
        <v>15</v>
      </c>
      <c r="AC12" s="126">
        <f t="shared" si="16"/>
        <v>15</v>
      </c>
      <c r="AD12" s="127">
        <f t="shared" si="17"/>
        <v>3</v>
      </c>
      <c r="AE12" s="135">
        <v>11</v>
      </c>
      <c r="AF12" s="136">
        <v>5</v>
      </c>
      <c r="AG12" s="120">
        <f t="shared" si="18"/>
        <v>8</v>
      </c>
      <c r="AH12" s="121">
        <f t="shared" si="19"/>
        <v>0</v>
      </c>
      <c r="AI12" s="135">
        <v>8.75</v>
      </c>
      <c r="AJ12" s="136">
        <v>1.5</v>
      </c>
      <c r="AK12" s="120">
        <f t="shared" si="20"/>
        <v>5.125</v>
      </c>
      <c r="AL12" s="121">
        <f t="shared" si="21"/>
        <v>0</v>
      </c>
      <c r="AM12" s="128">
        <f t="shared" si="22"/>
        <v>8.25</v>
      </c>
      <c r="AN12" s="129">
        <f t="shared" si="23"/>
        <v>3</v>
      </c>
      <c r="AO12" s="135">
        <v>11.5</v>
      </c>
      <c r="AP12" s="136">
        <v>4</v>
      </c>
      <c r="AQ12" s="120">
        <f t="shared" si="24"/>
        <v>7.75</v>
      </c>
      <c r="AR12" s="121">
        <f t="shared" si="25"/>
        <v>0</v>
      </c>
      <c r="AS12" s="135">
        <v>11.5</v>
      </c>
      <c r="AT12" s="136">
        <v>14</v>
      </c>
      <c r="AU12" s="120">
        <f t="shared" si="26"/>
        <v>12.75</v>
      </c>
      <c r="AV12" s="121">
        <f t="shared" si="27"/>
        <v>1</v>
      </c>
      <c r="AW12" s="128">
        <f t="shared" si="28"/>
        <v>9.4166666666666661</v>
      </c>
      <c r="AX12" s="129">
        <f t="shared" si="29"/>
        <v>1</v>
      </c>
      <c r="AY12" s="137">
        <v>11.5</v>
      </c>
      <c r="AZ12" s="131">
        <f t="shared" si="30"/>
        <v>11.5</v>
      </c>
      <c r="BA12" s="132">
        <f t="shared" si="31"/>
        <v>1</v>
      </c>
      <c r="BB12" s="128">
        <f t="shared" si="32"/>
        <v>11.5</v>
      </c>
      <c r="BC12" s="129">
        <f t="shared" si="33"/>
        <v>1</v>
      </c>
      <c r="BD12" s="133">
        <f t="shared" si="34"/>
        <v>10.199999999999999</v>
      </c>
      <c r="BE12" s="134">
        <f t="shared" si="35"/>
        <v>30</v>
      </c>
      <c r="BF12" s="149"/>
      <c r="BG12" s="150"/>
      <c r="BH12" s="142">
        <f t="shared" si="36"/>
        <v>0</v>
      </c>
      <c r="BI12" s="143">
        <f t="shared" si="37"/>
        <v>0</v>
      </c>
      <c r="BJ12" s="149"/>
      <c r="BK12" s="150"/>
      <c r="BL12" s="142">
        <f t="shared" si="38"/>
        <v>0</v>
      </c>
      <c r="BM12" s="143">
        <f t="shared" si="39"/>
        <v>0</v>
      </c>
      <c r="BN12" s="149"/>
      <c r="BO12" s="150"/>
      <c r="BP12" s="142">
        <f t="shared" si="66"/>
        <v>0</v>
      </c>
      <c r="BQ12" s="143">
        <f t="shared" si="67"/>
        <v>0</v>
      </c>
      <c r="BR12" s="149"/>
      <c r="BS12" s="150"/>
      <c r="BT12" s="142">
        <f t="shared" si="40"/>
        <v>0</v>
      </c>
      <c r="BU12" s="143">
        <f t="shared" si="41"/>
        <v>0</v>
      </c>
      <c r="BV12" s="144">
        <f t="shared" si="42"/>
        <v>0</v>
      </c>
      <c r="BW12" s="145">
        <f t="shared" si="43"/>
        <v>0</v>
      </c>
      <c r="BX12" s="149"/>
      <c r="BY12" s="150"/>
      <c r="BZ12" s="142">
        <f t="shared" si="44"/>
        <v>0</v>
      </c>
      <c r="CA12" s="143">
        <f t="shared" si="45"/>
        <v>0</v>
      </c>
      <c r="CB12" s="146">
        <f t="shared" si="46"/>
        <v>0</v>
      </c>
      <c r="CC12" s="145">
        <f t="shared" si="47"/>
        <v>0</v>
      </c>
      <c r="CD12" s="150"/>
      <c r="CE12" s="147">
        <f t="shared" si="48"/>
        <v>0</v>
      </c>
      <c r="CF12" s="148">
        <f t="shared" si="49"/>
        <v>0</v>
      </c>
      <c r="CG12" s="146">
        <f t="shared" si="50"/>
        <v>0</v>
      </c>
      <c r="CH12" s="145">
        <f t="shared" si="51"/>
        <v>0</v>
      </c>
      <c r="CI12" s="149"/>
      <c r="CJ12" s="150"/>
      <c r="CK12" s="142">
        <f t="shared" si="52"/>
        <v>0</v>
      </c>
      <c r="CL12" s="143">
        <f t="shared" si="53"/>
        <v>0</v>
      </c>
      <c r="CM12" s="146">
        <f t="shared" si="54"/>
        <v>0</v>
      </c>
      <c r="CN12" s="145">
        <f t="shared" si="55"/>
        <v>0</v>
      </c>
      <c r="CO12" s="21">
        <f t="shared" si="56"/>
        <v>0</v>
      </c>
      <c r="CP12" s="22">
        <f t="shared" si="57"/>
        <v>0</v>
      </c>
      <c r="CQ12" s="2">
        <f t="shared" si="58"/>
        <v>10.199999999999999</v>
      </c>
      <c r="CR12" s="3">
        <f t="shared" si="59"/>
        <v>30</v>
      </c>
      <c r="CS12" s="4">
        <f t="shared" si="60"/>
        <v>0</v>
      </c>
      <c r="CT12" s="5">
        <f t="shared" si="61"/>
        <v>0</v>
      </c>
      <c r="CU12" s="23">
        <f t="shared" si="4"/>
        <v>5.0999999999999996</v>
      </c>
      <c r="CV12" s="6">
        <f t="shared" si="62"/>
        <v>30</v>
      </c>
      <c r="CW12" s="20">
        <f t="shared" si="63"/>
        <v>90</v>
      </c>
      <c r="CX12" s="9" t="str">
        <f t="shared" si="64"/>
        <v>مؤجل(ة)</v>
      </c>
      <c r="CY12" s="10"/>
      <c r="CZ12" s="15"/>
      <c r="DA12" s="12"/>
    </row>
    <row r="13" spans="1:105" ht="29.25" customHeight="1" thickBot="1">
      <c r="B13" s="1">
        <f t="shared" si="65"/>
        <v>8</v>
      </c>
      <c r="C13" s="159" t="s">
        <v>113</v>
      </c>
      <c r="D13" s="138" t="s">
        <v>114</v>
      </c>
      <c r="E13" s="13" t="s">
        <v>569</v>
      </c>
      <c r="F13" s="32">
        <v>35378</v>
      </c>
      <c r="G13" s="33" t="s">
        <v>83</v>
      </c>
      <c r="H13" s="28">
        <v>10.52</v>
      </c>
      <c r="I13" s="29">
        <v>30</v>
      </c>
      <c r="J13" s="30">
        <v>10.28</v>
      </c>
      <c r="K13" s="31">
        <v>30</v>
      </c>
      <c r="L13" s="18">
        <f t="shared" si="68"/>
        <v>10.399999999999999</v>
      </c>
      <c r="M13" s="19">
        <f t="shared" si="69"/>
        <v>60</v>
      </c>
      <c r="N13" s="149">
        <v>17</v>
      </c>
      <c r="O13" s="150">
        <v>16</v>
      </c>
      <c r="P13" s="120">
        <f t="shared" si="8"/>
        <v>16.5</v>
      </c>
      <c r="Q13" s="121">
        <f t="shared" si="9"/>
        <v>6</v>
      </c>
      <c r="R13" s="135">
        <v>13.5</v>
      </c>
      <c r="S13" s="136">
        <v>4.75</v>
      </c>
      <c r="T13" s="120">
        <f t="shared" si="10"/>
        <v>9.125</v>
      </c>
      <c r="U13" s="121">
        <f t="shared" si="11"/>
        <v>0</v>
      </c>
      <c r="V13" s="135">
        <v>9</v>
      </c>
      <c r="W13" s="136">
        <v>5</v>
      </c>
      <c r="X13" s="120">
        <f t="shared" si="12"/>
        <v>7</v>
      </c>
      <c r="Y13" s="121">
        <f t="shared" si="13"/>
        <v>0</v>
      </c>
      <c r="Z13" s="124">
        <f t="shared" si="14"/>
        <v>10.875</v>
      </c>
      <c r="AA13" s="125">
        <f t="shared" si="15"/>
        <v>17</v>
      </c>
      <c r="AB13" s="136">
        <v>5</v>
      </c>
      <c r="AC13" s="126">
        <f t="shared" si="16"/>
        <v>5</v>
      </c>
      <c r="AD13" s="127">
        <f t="shared" si="17"/>
        <v>0</v>
      </c>
      <c r="AE13" s="135">
        <v>11.5</v>
      </c>
      <c r="AF13" s="136">
        <v>2.5</v>
      </c>
      <c r="AG13" s="120">
        <f t="shared" si="18"/>
        <v>7</v>
      </c>
      <c r="AH13" s="121">
        <f t="shared" si="19"/>
        <v>0</v>
      </c>
      <c r="AI13" s="135">
        <v>11.25</v>
      </c>
      <c r="AJ13" s="136">
        <v>4</v>
      </c>
      <c r="AK13" s="120">
        <f t="shared" si="20"/>
        <v>7.625</v>
      </c>
      <c r="AL13" s="121">
        <f t="shared" si="21"/>
        <v>0</v>
      </c>
      <c r="AM13" s="128">
        <f t="shared" si="22"/>
        <v>6.85</v>
      </c>
      <c r="AN13" s="129">
        <f t="shared" si="23"/>
        <v>0</v>
      </c>
      <c r="AO13" s="135">
        <v>11.5</v>
      </c>
      <c r="AP13" s="136">
        <v>7</v>
      </c>
      <c r="AQ13" s="120">
        <f t="shared" si="24"/>
        <v>9.25</v>
      </c>
      <c r="AR13" s="121">
        <f t="shared" si="25"/>
        <v>0</v>
      </c>
      <c r="AS13" s="135">
        <v>13.5</v>
      </c>
      <c r="AT13" s="136">
        <v>13</v>
      </c>
      <c r="AU13" s="120">
        <f t="shared" si="26"/>
        <v>13.25</v>
      </c>
      <c r="AV13" s="121">
        <f t="shared" si="27"/>
        <v>1</v>
      </c>
      <c r="AW13" s="128">
        <f t="shared" si="28"/>
        <v>10.583333333333334</v>
      </c>
      <c r="AX13" s="129">
        <f t="shared" si="29"/>
        <v>3</v>
      </c>
      <c r="AY13" s="137">
        <v>9</v>
      </c>
      <c r="AZ13" s="131">
        <f t="shared" si="30"/>
        <v>9</v>
      </c>
      <c r="BA13" s="132">
        <f t="shared" si="31"/>
        <v>0</v>
      </c>
      <c r="BB13" s="128">
        <f t="shared" si="32"/>
        <v>9</v>
      </c>
      <c r="BC13" s="129">
        <f t="shared" si="33"/>
        <v>0</v>
      </c>
      <c r="BD13" s="133">
        <f t="shared" si="34"/>
        <v>9.35</v>
      </c>
      <c r="BE13" s="134">
        <f t="shared" si="35"/>
        <v>20</v>
      </c>
      <c r="BF13" s="149"/>
      <c r="BG13" s="150"/>
      <c r="BH13" s="142">
        <f t="shared" si="36"/>
        <v>0</v>
      </c>
      <c r="BI13" s="143">
        <f t="shared" si="37"/>
        <v>0</v>
      </c>
      <c r="BJ13" s="149"/>
      <c r="BK13" s="150"/>
      <c r="BL13" s="142">
        <f t="shared" si="38"/>
        <v>0</v>
      </c>
      <c r="BM13" s="143">
        <f t="shared" si="39"/>
        <v>0</v>
      </c>
      <c r="BN13" s="149"/>
      <c r="BO13" s="150"/>
      <c r="BP13" s="142">
        <f t="shared" si="66"/>
        <v>0</v>
      </c>
      <c r="BQ13" s="143">
        <f t="shared" si="67"/>
        <v>0</v>
      </c>
      <c r="BR13" s="149"/>
      <c r="BS13" s="150"/>
      <c r="BT13" s="142">
        <f t="shared" si="40"/>
        <v>0</v>
      </c>
      <c r="BU13" s="143">
        <f t="shared" si="41"/>
        <v>0</v>
      </c>
      <c r="BV13" s="144">
        <f t="shared" si="42"/>
        <v>0</v>
      </c>
      <c r="BW13" s="145">
        <f t="shared" si="43"/>
        <v>0</v>
      </c>
      <c r="BX13" s="149"/>
      <c r="BY13" s="150"/>
      <c r="BZ13" s="142">
        <f t="shared" si="44"/>
        <v>0</v>
      </c>
      <c r="CA13" s="143">
        <f t="shared" si="45"/>
        <v>0</v>
      </c>
      <c r="CB13" s="146">
        <f t="shared" si="46"/>
        <v>0</v>
      </c>
      <c r="CC13" s="145">
        <f t="shared" si="47"/>
        <v>0</v>
      </c>
      <c r="CD13" s="150"/>
      <c r="CE13" s="147">
        <f t="shared" si="48"/>
        <v>0</v>
      </c>
      <c r="CF13" s="148">
        <f t="shared" si="49"/>
        <v>0</v>
      </c>
      <c r="CG13" s="146">
        <f t="shared" si="50"/>
        <v>0</v>
      </c>
      <c r="CH13" s="145">
        <f t="shared" si="51"/>
        <v>0</v>
      </c>
      <c r="CI13" s="149"/>
      <c r="CJ13" s="150"/>
      <c r="CK13" s="142">
        <f t="shared" si="52"/>
        <v>0</v>
      </c>
      <c r="CL13" s="143">
        <f t="shared" si="53"/>
        <v>0</v>
      </c>
      <c r="CM13" s="146">
        <f t="shared" si="54"/>
        <v>0</v>
      </c>
      <c r="CN13" s="145">
        <f t="shared" si="55"/>
        <v>0</v>
      </c>
      <c r="CO13" s="21">
        <f t="shared" si="56"/>
        <v>0</v>
      </c>
      <c r="CP13" s="22">
        <f t="shared" si="57"/>
        <v>0</v>
      </c>
      <c r="CQ13" s="2">
        <f t="shared" si="58"/>
        <v>9.35</v>
      </c>
      <c r="CR13" s="3">
        <f t="shared" si="59"/>
        <v>20</v>
      </c>
      <c r="CS13" s="4">
        <f t="shared" si="60"/>
        <v>0</v>
      </c>
      <c r="CT13" s="5">
        <f t="shared" si="61"/>
        <v>0</v>
      </c>
      <c r="CU13" s="23">
        <f t="shared" si="4"/>
        <v>4.6749999999999998</v>
      </c>
      <c r="CV13" s="6">
        <f t="shared" si="62"/>
        <v>20</v>
      </c>
      <c r="CW13" s="20">
        <f t="shared" si="63"/>
        <v>80</v>
      </c>
      <c r="CX13" s="9" t="str">
        <f t="shared" si="64"/>
        <v>مؤجل(ة)</v>
      </c>
      <c r="CY13" s="10"/>
      <c r="CZ13" s="15"/>
      <c r="DA13" s="12"/>
    </row>
    <row r="14" spans="1:105" ht="29.25" customHeight="1" thickBot="1">
      <c r="B14" s="1">
        <f t="shared" si="65"/>
        <v>9</v>
      </c>
      <c r="C14" s="157" t="s">
        <v>115</v>
      </c>
      <c r="D14" s="138" t="s">
        <v>116</v>
      </c>
      <c r="E14" s="13" t="s">
        <v>570</v>
      </c>
      <c r="F14" s="32">
        <v>36331</v>
      </c>
      <c r="G14" s="33" t="s">
        <v>808</v>
      </c>
      <c r="H14" s="28">
        <v>11.06</v>
      </c>
      <c r="I14" s="29">
        <v>30</v>
      </c>
      <c r="J14" s="30">
        <v>10.69</v>
      </c>
      <c r="K14" s="31">
        <v>30</v>
      </c>
      <c r="L14" s="18">
        <f t="shared" si="68"/>
        <v>10.875</v>
      </c>
      <c r="M14" s="19">
        <f t="shared" si="69"/>
        <v>60</v>
      </c>
      <c r="N14" s="149">
        <v>8.5</v>
      </c>
      <c r="O14" s="150">
        <v>3</v>
      </c>
      <c r="P14" s="120">
        <f t="shared" si="8"/>
        <v>5.75</v>
      </c>
      <c r="Q14" s="121">
        <f t="shared" si="9"/>
        <v>0</v>
      </c>
      <c r="R14" s="135">
        <v>12</v>
      </c>
      <c r="S14" s="136">
        <v>8.75</v>
      </c>
      <c r="T14" s="120">
        <f t="shared" si="10"/>
        <v>10.375</v>
      </c>
      <c r="U14" s="121">
        <f t="shared" si="11"/>
        <v>6</v>
      </c>
      <c r="V14" s="135">
        <v>11</v>
      </c>
      <c r="W14" s="136">
        <v>12</v>
      </c>
      <c r="X14" s="120">
        <f t="shared" si="12"/>
        <v>11.5</v>
      </c>
      <c r="Y14" s="121">
        <f t="shared" si="13"/>
        <v>5</v>
      </c>
      <c r="Z14" s="124">
        <f t="shared" si="14"/>
        <v>9.2083333333333339</v>
      </c>
      <c r="AA14" s="125">
        <f t="shared" si="15"/>
        <v>11</v>
      </c>
      <c r="AB14" s="136">
        <v>14</v>
      </c>
      <c r="AC14" s="126">
        <f t="shared" si="16"/>
        <v>14</v>
      </c>
      <c r="AD14" s="127">
        <f t="shared" si="17"/>
        <v>3</v>
      </c>
      <c r="AE14" s="135">
        <v>14.5</v>
      </c>
      <c r="AF14" s="136">
        <v>5.5</v>
      </c>
      <c r="AG14" s="120">
        <f t="shared" si="18"/>
        <v>10</v>
      </c>
      <c r="AH14" s="121">
        <f t="shared" si="19"/>
        <v>3</v>
      </c>
      <c r="AI14" s="135">
        <v>7.5</v>
      </c>
      <c r="AJ14" s="136">
        <v>3</v>
      </c>
      <c r="AK14" s="120">
        <f t="shared" si="20"/>
        <v>5.25</v>
      </c>
      <c r="AL14" s="121">
        <f t="shared" si="21"/>
        <v>0</v>
      </c>
      <c r="AM14" s="128">
        <f t="shared" si="22"/>
        <v>8.9</v>
      </c>
      <c r="AN14" s="129">
        <f t="shared" si="23"/>
        <v>6</v>
      </c>
      <c r="AO14" s="135">
        <v>11.5</v>
      </c>
      <c r="AP14" s="136">
        <v>7</v>
      </c>
      <c r="AQ14" s="120">
        <f t="shared" si="24"/>
        <v>9.25</v>
      </c>
      <c r="AR14" s="121">
        <f t="shared" si="25"/>
        <v>0</v>
      </c>
      <c r="AS14" s="135">
        <v>13</v>
      </c>
      <c r="AT14" s="136">
        <v>15.5</v>
      </c>
      <c r="AU14" s="120">
        <f t="shared" si="26"/>
        <v>14.25</v>
      </c>
      <c r="AV14" s="121">
        <f t="shared" si="27"/>
        <v>1</v>
      </c>
      <c r="AW14" s="128">
        <f t="shared" si="28"/>
        <v>10.916666666666666</v>
      </c>
      <c r="AX14" s="129">
        <f t="shared" si="29"/>
        <v>3</v>
      </c>
      <c r="AY14" s="137">
        <v>11</v>
      </c>
      <c r="AZ14" s="131">
        <f t="shared" si="30"/>
        <v>11</v>
      </c>
      <c r="BA14" s="132">
        <f t="shared" si="31"/>
        <v>1</v>
      </c>
      <c r="BB14" s="128">
        <f t="shared" si="32"/>
        <v>11</v>
      </c>
      <c r="BC14" s="129">
        <f t="shared" si="33"/>
        <v>1</v>
      </c>
      <c r="BD14" s="133">
        <f t="shared" si="34"/>
        <v>9.5666666666666664</v>
      </c>
      <c r="BE14" s="134">
        <f t="shared" si="35"/>
        <v>21</v>
      </c>
      <c r="BF14" s="149"/>
      <c r="BG14" s="150"/>
      <c r="BH14" s="142">
        <f t="shared" si="36"/>
        <v>0</v>
      </c>
      <c r="BI14" s="143">
        <f t="shared" si="37"/>
        <v>0</v>
      </c>
      <c r="BJ14" s="149"/>
      <c r="BK14" s="150"/>
      <c r="BL14" s="142">
        <f t="shared" si="38"/>
        <v>0</v>
      </c>
      <c r="BM14" s="143">
        <f t="shared" si="39"/>
        <v>0</v>
      </c>
      <c r="BN14" s="149"/>
      <c r="BO14" s="150"/>
      <c r="BP14" s="142">
        <f t="shared" si="66"/>
        <v>0</v>
      </c>
      <c r="BQ14" s="143">
        <f t="shared" si="67"/>
        <v>0</v>
      </c>
      <c r="BR14" s="149"/>
      <c r="BS14" s="150"/>
      <c r="BT14" s="142">
        <f t="shared" si="40"/>
        <v>0</v>
      </c>
      <c r="BU14" s="143">
        <f t="shared" si="41"/>
        <v>0</v>
      </c>
      <c r="BV14" s="144">
        <f t="shared" si="42"/>
        <v>0</v>
      </c>
      <c r="BW14" s="145">
        <f t="shared" si="43"/>
        <v>0</v>
      </c>
      <c r="BX14" s="149"/>
      <c r="BY14" s="150"/>
      <c r="BZ14" s="142">
        <f t="shared" si="44"/>
        <v>0</v>
      </c>
      <c r="CA14" s="143">
        <f t="shared" si="45"/>
        <v>0</v>
      </c>
      <c r="CB14" s="146">
        <f t="shared" si="46"/>
        <v>0</v>
      </c>
      <c r="CC14" s="145">
        <f t="shared" si="47"/>
        <v>0</v>
      </c>
      <c r="CD14" s="150"/>
      <c r="CE14" s="147">
        <f t="shared" si="48"/>
        <v>0</v>
      </c>
      <c r="CF14" s="148">
        <f t="shared" si="49"/>
        <v>0</v>
      </c>
      <c r="CG14" s="146">
        <f t="shared" si="50"/>
        <v>0</v>
      </c>
      <c r="CH14" s="145">
        <f t="shared" si="51"/>
        <v>0</v>
      </c>
      <c r="CI14" s="149"/>
      <c r="CJ14" s="150"/>
      <c r="CK14" s="142">
        <f t="shared" si="52"/>
        <v>0</v>
      </c>
      <c r="CL14" s="143">
        <f t="shared" si="53"/>
        <v>0</v>
      </c>
      <c r="CM14" s="146">
        <f t="shared" si="54"/>
        <v>0</v>
      </c>
      <c r="CN14" s="145">
        <f t="shared" si="55"/>
        <v>0</v>
      </c>
      <c r="CO14" s="21">
        <f t="shared" si="56"/>
        <v>0</v>
      </c>
      <c r="CP14" s="22">
        <f t="shared" si="57"/>
        <v>0</v>
      </c>
      <c r="CQ14" s="2">
        <f t="shared" si="58"/>
        <v>9.5666666666666664</v>
      </c>
      <c r="CR14" s="3">
        <f t="shared" si="59"/>
        <v>21</v>
      </c>
      <c r="CS14" s="4">
        <f t="shared" si="60"/>
        <v>0</v>
      </c>
      <c r="CT14" s="5">
        <f t="shared" si="61"/>
        <v>0</v>
      </c>
      <c r="CU14" s="23">
        <f t="shared" si="4"/>
        <v>4.7833333333333332</v>
      </c>
      <c r="CV14" s="6">
        <f t="shared" si="62"/>
        <v>21</v>
      </c>
      <c r="CW14" s="20">
        <f t="shared" si="63"/>
        <v>81</v>
      </c>
      <c r="CX14" s="9" t="str">
        <f t="shared" si="64"/>
        <v>مؤجل(ة)</v>
      </c>
      <c r="CY14" s="10"/>
      <c r="CZ14" s="15"/>
      <c r="DA14" s="12"/>
    </row>
    <row r="15" spans="1:105" ht="29.25" customHeight="1" thickBot="1">
      <c r="B15" s="1">
        <f t="shared" si="65"/>
        <v>10</v>
      </c>
      <c r="C15" s="160" t="s">
        <v>117</v>
      </c>
      <c r="D15" s="138" t="s">
        <v>118</v>
      </c>
      <c r="E15" s="13" t="s">
        <v>571</v>
      </c>
      <c r="F15" s="32">
        <v>36407</v>
      </c>
      <c r="G15" s="33" t="s">
        <v>83</v>
      </c>
      <c r="H15" s="28">
        <v>11.27</v>
      </c>
      <c r="I15" s="29">
        <v>30</v>
      </c>
      <c r="J15" s="30">
        <v>12.55</v>
      </c>
      <c r="K15" s="31">
        <v>30</v>
      </c>
      <c r="L15" s="18">
        <f t="shared" si="68"/>
        <v>11.91</v>
      </c>
      <c r="M15" s="19">
        <f t="shared" si="69"/>
        <v>60</v>
      </c>
      <c r="N15" s="149">
        <v>18</v>
      </c>
      <c r="O15" s="150">
        <v>16.25</v>
      </c>
      <c r="P15" s="120">
        <f t="shared" si="8"/>
        <v>17.125</v>
      </c>
      <c r="Q15" s="121">
        <f t="shared" si="9"/>
        <v>6</v>
      </c>
      <c r="R15" s="135">
        <v>13.5</v>
      </c>
      <c r="S15" s="136">
        <v>5.25</v>
      </c>
      <c r="T15" s="120">
        <f t="shared" si="10"/>
        <v>9.375</v>
      </c>
      <c r="U15" s="121">
        <f t="shared" si="11"/>
        <v>0</v>
      </c>
      <c r="V15" s="135">
        <v>10</v>
      </c>
      <c r="W15" s="136">
        <v>7</v>
      </c>
      <c r="X15" s="120">
        <f t="shared" si="12"/>
        <v>8.5</v>
      </c>
      <c r="Y15" s="121">
        <f t="shared" si="13"/>
        <v>0</v>
      </c>
      <c r="Z15" s="124">
        <f t="shared" si="14"/>
        <v>11.666666666666666</v>
      </c>
      <c r="AA15" s="125">
        <f t="shared" si="15"/>
        <v>17</v>
      </c>
      <c r="AB15" s="136">
        <v>13</v>
      </c>
      <c r="AC15" s="126">
        <f t="shared" si="16"/>
        <v>13</v>
      </c>
      <c r="AD15" s="127">
        <f t="shared" si="17"/>
        <v>3</v>
      </c>
      <c r="AE15" s="135">
        <v>12</v>
      </c>
      <c r="AF15" s="136">
        <v>3.25</v>
      </c>
      <c r="AG15" s="120">
        <f t="shared" si="18"/>
        <v>7.625</v>
      </c>
      <c r="AH15" s="121">
        <f t="shared" si="19"/>
        <v>0</v>
      </c>
      <c r="AI15" s="135">
        <v>13.5</v>
      </c>
      <c r="AJ15" s="136">
        <v>17</v>
      </c>
      <c r="AK15" s="120">
        <f t="shared" si="20"/>
        <v>15.25</v>
      </c>
      <c r="AL15" s="121">
        <f t="shared" si="21"/>
        <v>3</v>
      </c>
      <c r="AM15" s="128">
        <f t="shared" si="22"/>
        <v>11.75</v>
      </c>
      <c r="AN15" s="129">
        <f t="shared" si="23"/>
        <v>9</v>
      </c>
      <c r="AO15" s="135">
        <v>11.5</v>
      </c>
      <c r="AP15" s="136">
        <v>11</v>
      </c>
      <c r="AQ15" s="120">
        <f t="shared" si="24"/>
        <v>11.25</v>
      </c>
      <c r="AR15" s="121">
        <f t="shared" si="25"/>
        <v>2</v>
      </c>
      <c r="AS15" s="135">
        <v>11</v>
      </c>
      <c r="AT15" s="136">
        <v>11</v>
      </c>
      <c r="AU15" s="120">
        <f t="shared" si="26"/>
        <v>11</v>
      </c>
      <c r="AV15" s="121">
        <f t="shared" si="27"/>
        <v>1</v>
      </c>
      <c r="AW15" s="128">
        <f t="shared" si="28"/>
        <v>11.166666666666666</v>
      </c>
      <c r="AX15" s="129">
        <f t="shared" si="29"/>
        <v>3</v>
      </c>
      <c r="AY15" s="137">
        <v>11.5</v>
      </c>
      <c r="AZ15" s="131">
        <f t="shared" si="30"/>
        <v>11.5</v>
      </c>
      <c r="BA15" s="132">
        <f t="shared" si="31"/>
        <v>1</v>
      </c>
      <c r="BB15" s="128">
        <f t="shared" si="32"/>
        <v>11.5</v>
      </c>
      <c r="BC15" s="129">
        <f t="shared" si="33"/>
        <v>1</v>
      </c>
      <c r="BD15" s="133">
        <f t="shared" si="34"/>
        <v>11.583333333333334</v>
      </c>
      <c r="BE15" s="134">
        <f t="shared" si="35"/>
        <v>30</v>
      </c>
      <c r="BF15" s="149"/>
      <c r="BG15" s="150"/>
      <c r="BH15" s="142">
        <f t="shared" si="36"/>
        <v>0</v>
      </c>
      <c r="BI15" s="143">
        <f t="shared" si="37"/>
        <v>0</v>
      </c>
      <c r="BJ15" s="149"/>
      <c r="BK15" s="150"/>
      <c r="BL15" s="142">
        <f t="shared" si="38"/>
        <v>0</v>
      </c>
      <c r="BM15" s="143">
        <f t="shared" si="39"/>
        <v>0</v>
      </c>
      <c r="BN15" s="149"/>
      <c r="BO15" s="150"/>
      <c r="BP15" s="142">
        <f t="shared" si="66"/>
        <v>0</v>
      </c>
      <c r="BQ15" s="143">
        <f t="shared" si="67"/>
        <v>0</v>
      </c>
      <c r="BR15" s="149"/>
      <c r="BS15" s="150"/>
      <c r="BT15" s="142">
        <f t="shared" si="40"/>
        <v>0</v>
      </c>
      <c r="BU15" s="143">
        <f t="shared" si="41"/>
        <v>0</v>
      </c>
      <c r="BV15" s="144">
        <f t="shared" si="42"/>
        <v>0</v>
      </c>
      <c r="BW15" s="145">
        <f t="shared" si="43"/>
        <v>0</v>
      </c>
      <c r="BX15" s="149"/>
      <c r="BY15" s="150"/>
      <c r="BZ15" s="142">
        <f t="shared" si="44"/>
        <v>0</v>
      </c>
      <c r="CA15" s="143">
        <f t="shared" si="45"/>
        <v>0</v>
      </c>
      <c r="CB15" s="146">
        <f t="shared" si="46"/>
        <v>0</v>
      </c>
      <c r="CC15" s="145">
        <f t="shared" si="47"/>
        <v>0</v>
      </c>
      <c r="CD15" s="150"/>
      <c r="CE15" s="147">
        <f t="shared" si="48"/>
        <v>0</v>
      </c>
      <c r="CF15" s="148">
        <f t="shared" si="49"/>
        <v>0</v>
      </c>
      <c r="CG15" s="146">
        <f t="shared" si="50"/>
        <v>0</v>
      </c>
      <c r="CH15" s="145">
        <f t="shared" si="51"/>
        <v>0</v>
      </c>
      <c r="CI15" s="149"/>
      <c r="CJ15" s="150"/>
      <c r="CK15" s="142">
        <f t="shared" si="52"/>
        <v>0</v>
      </c>
      <c r="CL15" s="143">
        <f t="shared" si="53"/>
        <v>0</v>
      </c>
      <c r="CM15" s="146">
        <f t="shared" si="54"/>
        <v>0</v>
      </c>
      <c r="CN15" s="145">
        <f t="shared" si="55"/>
        <v>0</v>
      </c>
      <c r="CO15" s="21">
        <f t="shared" si="56"/>
        <v>0</v>
      </c>
      <c r="CP15" s="22">
        <f t="shared" si="57"/>
        <v>0</v>
      </c>
      <c r="CQ15" s="2">
        <f t="shared" si="58"/>
        <v>11.583333333333334</v>
      </c>
      <c r="CR15" s="3">
        <f t="shared" si="59"/>
        <v>30</v>
      </c>
      <c r="CS15" s="4">
        <f t="shared" si="60"/>
        <v>0</v>
      </c>
      <c r="CT15" s="5">
        <f t="shared" si="61"/>
        <v>0</v>
      </c>
      <c r="CU15" s="23">
        <f t="shared" si="4"/>
        <v>5.791666666666667</v>
      </c>
      <c r="CV15" s="6">
        <f t="shared" si="62"/>
        <v>30</v>
      </c>
      <c r="CW15" s="20">
        <f t="shared" si="63"/>
        <v>90</v>
      </c>
      <c r="CX15" s="9" t="str">
        <f t="shared" si="64"/>
        <v>مؤجل(ة)</v>
      </c>
      <c r="CY15" s="10"/>
      <c r="CZ15" s="15"/>
      <c r="DA15" s="12"/>
    </row>
    <row r="16" spans="1:105" ht="29.25" customHeight="1" thickBot="1">
      <c r="B16" s="1">
        <f t="shared" si="65"/>
        <v>11</v>
      </c>
      <c r="C16" s="158" t="s">
        <v>75</v>
      </c>
      <c r="D16" s="138" t="s">
        <v>70</v>
      </c>
      <c r="E16" s="13" t="s">
        <v>90</v>
      </c>
      <c r="F16" s="32">
        <v>35084</v>
      </c>
      <c r="G16" s="33" t="s">
        <v>92</v>
      </c>
      <c r="H16" s="28"/>
      <c r="I16" s="29"/>
      <c r="J16" s="30"/>
      <c r="K16" s="31"/>
      <c r="L16" s="18">
        <f t="shared" si="68"/>
        <v>0</v>
      </c>
      <c r="M16" s="19">
        <f t="shared" si="69"/>
        <v>0</v>
      </c>
      <c r="N16" s="149">
        <v>10.5</v>
      </c>
      <c r="O16" s="150">
        <v>10.5</v>
      </c>
      <c r="P16" s="120">
        <f t="shared" si="8"/>
        <v>10.5</v>
      </c>
      <c r="Q16" s="121">
        <f t="shared" si="9"/>
        <v>6</v>
      </c>
      <c r="R16" s="135">
        <v>11.25</v>
      </c>
      <c r="S16" s="136">
        <v>11.25</v>
      </c>
      <c r="T16" s="120">
        <f t="shared" si="10"/>
        <v>11.25</v>
      </c>
      <c r="U16" s="121">
        <f t="shared" si="11"/>
        <v>6</v>
      </c>
      <c r="V16" s="135">
        <v>8.75</v>
      </c>
      <c r="W16" s="136">
        <v>8.75</v>
      </c>
      <c r="X16" s="120">
        <f t="shared" si="12"/>
        <v>8.75</v>
      </c>
      <c r="Y16" s="121">
        <f t="shared" si="13"/>
        <v>0</v>
      </c>
      <c r="Z16" s="124">
        <f t="shared" si="14"/>
        <v>10.166666666666666</v>
      </c>
      <c r="AA16" s="125">
        <f t="shared" si="15"/>
        <v>17</v>
      </c>
      <c r="AB16" s="136">
        <v>11</v>
      </c>
      <c r="AC16" s="126">
        <f t="shared" si="16"/>
        <v>11</v>
      </c>
      <c r="AD16" s="127">
        <f t="shared" si="17"/>
        <v>3</v>
      </c>
      <c r="AE16" s="135"/>
      <c r="AF16" s="136"/>
      <c r="AG16" s="120">
        <f t="shared" si="18"/>
        <v>0</v>
      </c>
      <c r="AH16" s="121">
        <f t="shared" si="19"/>
        <v>0</v>
      </c>
      <c r="AI16" s="135">
        <v>6.5</v>
      </c>
      <c r="AJ16" s="136"/>
      <c r="AK16" s="120">
        <f t="shared" si="20"/>
        <v>3.25</v>
      </c>
      <c r="AL16" s="121">
        <f t="shared" si="21"/>
        <v>0</v>
      </c>
      <c r="AM16" s="128">
        <f t="shared" si="22"/>
        <v>3.5</v>
      </c>
      <c r="AN16" s="129">
        <f t="shared" si="23"/>
        <v>3</v>
      </c>
      <c r="AO16" s="135">
        <v>11.5</v>
      </c>
      <c r="AP16" s="136">
        <v>9</v>
      </c>
      <c r="AQ16" s="120">
        <f t="shared" si="24"/>
        <v>10.25</v>
      </c>
      <c r="AR16" s="121">
        <f t="shared" si="25"/>
        <v>2</v>
      </c>
      <c r="AS16" s="135">
        <v>10</v>
      </c>
      <c r="AT16" s="136">
        <v>11</v>
      </c>
      <c r="AU16" s="120">
        <f t="shared" si="26"/>
        <v>10.5</v>
      </c>
      <c r="AV16" s="121">
        <f t="shared" si="27"/>
        <v>1</v>
      </c>
      <c r="AW16" s="128">
        <f t="shared" si="28"/>
        <v>10.333333333333334</v>
      </c>
      <c r="AX16" s="129">
        <f t="shared" si="29"/>
        <v>3</v>
      </c>
      <c r="AY16" s="137">
        <v>11</v>
      </c>
      <c r="AZ16" s="131">
        <f t="shared" si="30"/>
        <v>11</v>
      </c>
      <c r="BA16" s="132">
        <f t="shared" si="31"/>
        <v>1</v>
      </c>
      <c r="BB16" s="128">
        <f t="shared" si="32"/>
        <v>11</v>
      </c>
      <c r="BC16" s="129">
        <f t="shared" si="33"/>
        <v>1</v>
      </c>
      <c r="BD16" s="133">
        <f t="shared" si="34"/>
        <v>8.0333333333333332</v>
      </c>
      <c r="BE16" s="134">
        <f t="shared" si="35"/>
        <v>24</v>
      </c>
      <c r="BF16" s="149"/>
      <c r="BG16" s="150"/>
      <c r="BH16" s="142">
        <f t="shared" si="36"/>
        <v>0</v>
      </c>
      <c r="BI16" s="143">
        <f t="shared" si="37"/>
        <v>0</v>
      </c>
      <c r="BJ16" s="149"/>
      <c r="BK16" s="150"/>
      <c r="BL16" s="142">
        <f t="shared" si="38"/>
        <v>0</v>
      </c>
      <c r="BM16" s="143">
        <f t="shared" si="39"/>
        <v>0</v>
      </c>
      <c r="BN16" s="149"/>
      <c r="BO16" s="150"/>
      <c r="BP16" s="142">
        <f t="shared" si="66"/>
        <v>0</v>
      </c>
      <c r="BQ16" s="143">
        <f t="shared" si="67"/>
        <v>0</v>
      </c>
      <c r="BR16" s="149"/>
      <c r="BS16" s="150"/>
      <c r="BT16" s="142">
        <f t="shared" si="40"/>
        <v>0</v>
      </c>
      <c r="BU16" s="143">
        <f t="shared" si="41"/>
        <v>0</v>
      </c>
      <c r="BV16" s="144">
        <f t="shared" si="42"/>
        <v>0</v>
      </c>
      <c r="BW16" s="145">
        <f t="shared" si="43"/>
        <v>0</v>
      </c>
      <c r="BX16" s="149"/>
      <c r="BY16" s="150"/>
      <c r="BZ16" s="142">
        <f t="shared" si="44"/>
        <v>0</v>
      </c>
      <c r="CA16" s="143">
        <f t="shared" si="45"/>
        <v>0</v>
      </c>
      <c r="CB16" s="146">
        <f t="shared" si="46"/>
        <v>0</v>
      </c>
      <c r="CC16" s="145">
        <f t="shared" si="47"/>
        <v>0</v>
      </c>
      <c r="CD16" s="150"/>
      <c r="CE16" s="147">
        <f t="shared" si="48"/>
        <v>0</v>
      </c>
      <c r="CF16" s="148">
        <f t="shared" si="49"/>
        <v>0</v>
      </c>
      <c r="CG16" s="146">
        <f t="shared" si="50"/>
        <v>0</v>
      </c>
      <c r="CH16" s="145">
        <f t="shared" si="51"/>
        <v>0</v>
      </c>
      <c r="CI16" s="149"/>
      <c r="CJ16" s="150"/>
      <c r="CK16" s="142">
        <f t="shared" si="52"/>
        <v>0</v>
      </c>
      <c r="CL16" s="143">
        <f t="shared" si="53"/>
        <v>0</v>
      </c>
      <c r="CM16" s="146">
        <f t="shared" si="54"/>
        <v>0</v>
      </c>
      <c r="CN16" s="145">
        <f t="shared" si="55"/>
        <v>0</v>
      </c>
      <c r="CO16" s="21">
        <f t="shared" si="56"/>
        <v>0</v>
      </c>
      <c r="CP16" s="22">
        <f t="shared" si="57"/>
        <v>0</v>
      </c>
      <c r="CQ16" s="2">
        <f t="shared" si="58"/>
        <v>8.0333333333333332</v>
      </c>
      <c r="CR16" s="3">
        <f t="shared" si="59"/>
        <v>24</v>
      </c>
      <c r="CS16" s="4">
        <f t="shared" si="60"/>
        <v>0</v>
      </c>
      <c r="CT16" s="5">
        <f t="shared" si="61"/>
        <v>0</v>
      </c>
      <c r="CU16" s="23">
        <f t="shared" si="4"/>
        <v>4.0166666666666666</v>
      </c>
      <c r="CV16" s="6">
        <f t="shared" si="62"/>
        <v>24</v>
      </c>
      <c r="CW16" s="20">
        <f t="shared" si="63"/>
        <v>24</v>
      </c>
      <c r="CX16" s="9" t="str">
        <f t="shared" si="64"/>
        <v>مؤجل(ة)</v>
      </c>
      <c r="CY16" s="10"/>
      <c r="CZ16" s="16"/>
      <c r="DA16" s="12"/>
    </row>
    <row r="17" spans="2:105" ht="29.25" customHeight="1" thickBot="1">
      <c r="B17" s="1">
        <f t="shared" si="65"/>
        <v>12</v>
      </c>
      <c r="C17" s="158" t="s">
        <v>119</v>
      </c>
      <c r="D17" s="138" t="s">
        <v>120</v>
      </c>
      <c r="E17" s="13" t="s">
        <v>572</v>
      </c>
      <c r="F17" s="32">
        <v>36116</v>
      </c>
      <c r="G17" s="33" t="s">
        <v>789</v>
      </c>
      <c r="H17" s="28">
        <v>8.89</v>
      </c>
      <c r="I17" s="29">
        <v>30</v>
      </c>
      <c r="J17" s="30">
        <v>12.17</v>
      </c>
      <c r="K17" s="31">
        <v>30</v>
      </c>
      <c r="L17" s="18">
        <f t="shared" si="68"/>
        <v>10.530000000000001</v>
      </c>
      <c r="M17" s="19">
        <f t="shared" si="69"/>
        <v>60</v>
      </c>
      <c r="N17" s="149">
        <v>15</v>
      </c>
      <c r="O17" s="150">
        <v>3</v>
      </c>
      <c r="P17" s="120">
        <f t="shared" si="8"/>
        <v>9</v>
      </c>
      <c r="Q17" s="121">
        <f t="shared" si="9"/>
        <v>0</v>
      </c>
      <c r="R17" s="135">
        <v>14.5</v>
      </c>
      <c r="S17" s="136">
        <v>12.5</v>
      </c>
      <c r="T17" s="120">
        <f t="shared" si="10"/>
        <v>13.5</v>
      </c>
      <c r="U17" s="121">
        <f t="shared" si="11"/>
        <v>6</v>
      </c>
      <c r="V17" s="135">
        <v>13</v>
      </c>
      <c r="W17" s="136">
        <v>17</v>
      </c>
      <c r="X17" s="120">
        <f t="shared" si="12"/>
        <v>15</v>
      </c>
      <c r="Y17" s="121">
        <f t="shared" si="13"/>
        <v>5</v>
      </c>
      <c r="Z17" s="124">
        <f t="shared" si="14"/>
        <v>12.5</v>
      </c>
      <c r="AA17" s="125">
        <f t="shared" si="15"/>
        <v>17</v>
      </c>
      <c r="AB17" s="136">
        <v>14</v>
      </c>
      <c r="AC17" s="126">
        <f t="shared" si="16"/>
        <v>14</v>
      </c>
      <c r="AD17" s="127">
        <f t="shared" si="17"/>
        <v>3</v>
      </c>
      <c r="AE17" s="135">
        <v>11.5</v>
      </c>
      <c r="AF17" s="136">
        <v>5.5</v>
      </c>
      <c r="AG17" s="120">
        <f t="shared" si="18"/>
        <v>8.5</v>
      </c>
      <c r="AH17" s="121">
        <f t="shared" si="19"/>
        <v>0</v>
      </c>
      <c r="AI17" s="135">
        <v>8.25</v>
      </c>
      <c r="AJ17" s="136">
        <v>0.5</v>
      </c>
      <c r="AK17" s="120">
        <f t="shared" si="20"/>
        <v>4.375</v>
      </c>
      <c r="AL17" s="121">
        <f t="shared" si="21"/>
        <v>0</v>
      </c>
      <c r="AM17" s="128">
        <f t="shared" si="22"/>
        <v>7.95</v>
      </c>
      <c r="AN17" s="129">
        <f t="shared" si="23"/>
        <v>3</v>
      </c>
      <c r="AO17" s="135">
        <v>11.5</v>
      </c>
      <c r="AP17" s="136">
        <v>9</v>
      </c>
      <c r="AQ17" s="120">
        <f t="shared" si="24"/>
        <v>10.25</v>
      </c>
      <c r="AR17" s="121">
        <f t="shared" si="25"/>
        <v>2</v>
      </c>
      <c r="AS17" s="135">
        <v>16</v>
      </c>
      <c r="AT17" s="136">
        <v>18</v>
      </c>
      <c r="AU17" s="120">
        <f t="shared" si="26"/>
        <v>17</v>
      </c>
      <c r="AV17" s="121">
        <f t="shared" si="27"/>
        <v>1</v>
      </c>
      <c r="AW17" s="128">
        <f t="shared" si="28"/>
        <v>12.5</v>
      </c>
      <c r="AX17" s="129">
        <f t="shared" si="29"/>
        <v>3</v>
      </c>
      <c r="AY17" s="137">
        <v>10</v>
      </c>
      <c r="AZ17" s="131">
        <f t="shared" si="30"/>
        <v>10</v>
      </c>
      <c r="BA17" s="132">
        <f t="shared" si="31"/>
        <v>1</v>
      </c>
      <c r="BB17" s="128">
        <f t="shared" si="32"/>
        <v>10</v>
      </c>
      <c r="BC17" s="129">
        <f t="shared" si="33"/>
        <v>1</v>
      </c>
      <c r="BD17" s="133">
        <f t="shared" si="34"/>
        <v>10.816666666666666</v>
      </c>
      <c r="BE17" s="134">
        <f t="shared" si="35"/>
        <v>30</v>
      </c>
      <c r="BF17" s="149"/>
      <c r="BG17" s="150"/>
      <c r="BH17" s="142">
        <f t="shared" si="36"/>
        <v>0</v>
      </c>
      <c r="BI17" s="143">
        <f t="shared" si="37"/>
        <v>0</v>
      </c>
      <c r="BJ17" s="149"/>
      <c r="BK17" s="150"/>
      <c r="BL17" s="142">
        <f t="shared" si="38"/>
        <v>0</v>
      </c>
      <c r="BM17" s="143">
        <f t="shared" si="39"/>
        <v>0</v>
      </c>
      <c r="BN17" s="149"/>
      <c r="BO17" s="150"/>
      <c r="BP17" s="142">
        <f t="shared" si="66"/>
        <v>0</v>
      </c>
      <c r="BQ17" s="143">
        <f t="shared" si="67"/>
        <v>0</v>
      </c>
      <c r="BR17" s="149"/>
      <c r="BS17" s="150"/>
      <c r="BT17" s="142">
        <f t="shared" si="40"/>
        <v>0</v>
      </c>
      <c r="BU17" s="143">
        <f t="shared" si="41"/>
        <v>0</v>
      </c>
      <c r="BV17" s="144">
        <f t="shared" si="42"/>
        <v>0</v>
      </c>
      <c r="BW17" s="145">
        <f t="shared" si="43"/>
        <v>0</v>
      </c>
      <c r="BX17" s="149"/>
      <c r="BY17" s="150"/>
      <c r="BZ17" s="142">
        <f t="shared" si="44"/>
        <v>0</v>
      </c>
      <c r="CA17" s="143">
        <f t="shared" si="45"/>
        <v>0</v>
      </c>
      <c r="CB17" s="146">
        <f t="shared" si="46"/>
        <v>0</v>
      </c>
      <c r="CC17" s="145">
        <f t="shared" si="47"/>
        <v>0</v>
      </c>
      <c r="CD17" s="150"/>
      <c r="CE17" s="147">
        <f t="shared" si="48"/>
        <v>0</v>
      </c>
      <c r="CF17" s="148">
        <f t="shared" si="49"/>
        <v>0</v>
      </c>
      <c r="CG17" s="146">
        <f t="shared" si="50"/>
        <v>0</v>
      </c>
      <c r="CH17" s="145">
        <f t="shared" si="51"/>
        <v>0</v>
      </c>
      <c r="CI17" s="149"/>
      <c r="CJ17" s="150"/>
      <c r="CK17" s="142">
        <f t="shared" si="52"/>
        <v>0</v>
      </c>
      <c r="CL17" s="143">
        <f t="shared" si="53"/>
        <v>0</v>
      </c>
      <c r="CM17" s="146">
        <f t="shared" si="54"/>
        <v>0</v>
      </c>
      <c r="CN17" s="145">
        <f t="shared" si="55"/>
        <v>0</v>
      </c>
      <c r="CO17" s="21">
        <f t="shared" si="56"/>
        <v>0</v>
      </c>
      <c r="CP17" s="22">
        <f t="shared" si="57"/>
        <v>0</v>
      </c>
      <c r="CQ17" s="2">
        <f t="shared" si="58"/>
        <v>10.816666666666666</v>
      </c>
      <c r="CR17" s="3">
        <f t="shared" si="59"/>
        <v>30</v>
      </c>
      <c r="CS17" s="4">
        <f t="shared" si="60"/>
        <v>0</v>
      </c>
      <c r="CT17" s="5">
        <f t="shared" si="61"/>
        <v>0</v>
      </c>
      <c r="CU17" s="23">
        <f t="shared" si="4"/>
        <v>5.4083333333333332</v>
      </c>
      <c r="CV17" s="6">
        <f t="shared" si="62"/>
        <v>30</v>
      </c>
      <c r="CW17" s="20">
        <f t="shared" si="63"/>
        <v>90</v>
      </c>
      <c r="CX17" s="9" t="str">
        <f t="shared" si="64"/>
        <v>مؤجل(ة)</v>
      </c>
      <c r="CY17" s="10"/>
      <c r="CZ17" s="15"/>
      <c r="DA17" s="12"/>
    </row>
    <row r="18" spans="2:105" ht="29.25" customHeight="1" thickBot="1">
      <c r="B18" s="1">
        <f t="shared" si="65"/>
        <v>13</v>
      </c>
      <c r="C18" s="158" t="s">
        <v>121</v>
      </c>
      <c r="D18" s="138" t="s">
        <v>122</v>
      </c>
      <c r="E18" s="13" t="s">
        <v>573</v>
      </c>
      <c r="F18" s="32">
        <v>36207</v>
      </c>
      <c r="G18" s="33" t="s">
        <v>83</v>
      </c>
      <c r="H18" s="28">
        <v>9.84</v>
      </c>
      <c r="I18" s="29">
        <v>30</v>
      </c>
      <c r="J18" s="30">
        <v>12.07</v>
      </c>
      <c r="K18" s="31">
        <v>30</v>
      </c>
      <c r="L18" s="18">
        <f t="shared" si="68"/>
        <v>10.955</v>
      </c>
      <c r="M18" s="19">
        <f t="shared" si="69"/>
        <v>60</v>
      </c>
      <c r="N18" s="149">
        <v>16.5</v>
      </c>
      <c r="O18" s="150">
        <v>16.5</v>
      </c>
      <c r="P18" s="120">
        <f t="shared" si="8"/>
        <v>16.5</v>
      </c>
      <c r="Q18" s="121">
        <f t="shared" si="9"/>
        <v>6</v>
      </c>
      <c r="R18" s="135">
        <v>12</v>
      </c>
      <c r="S18" s="136">
        <v>3.5</v>
      </c>
      <c r="T18" s="120">
        <f t="shared" si="10"/>
        <v>7.75</v>
      </c>
      <c r="U18" s="121">
        <f t="shared" si="11"/>
        <v>0</v>
      </c>
      <c r="V18" s="135">
        <v>7</v>
      </c>
      <c r="W18" s="136">
        <v>6</v>
      </c>
      <c r="X18" s="120">
        <f t="shared" si="12"/>
        <v>6.5</v>
      </c>
      <c r="Y18" s="121">
        <f t="shared" si="13"/>
        <v>0</v>
      </c>
      <c r="Z18" s="124">
        <f t="shared" si="14"/>
        <v>10.25</v>
      </c>
      <c r="AA18" s="125">
        <f t="shared" si="15"/>
        <v>17</v>
      </c>
      <c r="AB18" s="136">
        <v>10</v>
      </c>
      <c r="AC18" s="126">
        <f t="shared" si="16"/>
        <v>10</v>
      </c>
      <c r="AD18" s="127">
        <f t="shared" si="17"/>
        <v>3</v>
      </c>
      <c r="AE18" s="135">
        <v>11.5</v>
      </c>
      <c r="AF18" s="136">
        <v>2.5</v>
      </c>
      <c r="AG18" s="120">
        <f t="shared" si="18"/>
        <v>7</v>
      </c>
      <c r="AH18" s="121">
        <f t="shared" si="19"/>
        <v>0</v>
      </c>
      <c r="AI18" s="135">
        <v>7.25</v>
      </c>
      <c r="AJ18" s="136">
        <v>3.5</v>
      </c>
      <c r="AK18" s="120">
        <f t="shared" si="20"/>
        <v>5.375</v>
      </c>
      <c r="AL18" s="121">
        <f t="shared" si="21"/>
        <v>0</v>
      </c>
      <c r="AM18" s="128">
        <f t="shared" si="22"/>
        <v>6.95</v>
      </c>
      <c r="AN18" s="129">
        <f t="shared" si="23"/>
        <v>3</v>
      </c>
      <c r="AO18" s="135">
        <v>12.5</v>
      </c>
      <c r="AP18" s="136">
        <v>9</v>
      </c>
      <c r="AQ18" s="120">
        <f t="shared" si="24"/>
        <v>10.75</v>
      </c>
      <c r="AR18" s="121">
        <f t="shared" si="25"/>
        <v>2</v>
      </c>
      <c r="AS18" s="135">
        <v>17.5</v>
      </c>
      <c r="AT18" s="136">
        <v>20</v>
      </c>
      <c r="AU18" s="120">
        <f t="shared" si="26"/>
        <v>18.75</v>
      </c>
      <c r="AV18" s="121">
        <f t="shared" si="27"/>
        <v>1</v>
      </c>
      <c r="AW18" s="128">
        <f t="shared" si="28"/>
        <v>13.416666666666666</v>
      </c>
      <c r="AX18" s="129">
        <f t="shared" si="29"/>
        <v>3</v>
      </c>
      <c r="AY18" s="137">
        <v>14</v>
      </c>
      <c r="AZ18" s="131">
        <f t="shared" si="30"/>
        <v>14</v>
      </c>
      <c r="BA18" s="132">
        <f t="shared" si="31"/>
        <v>1</v>
      </c>
      <c r="BB18" s="128">
        <f t="shared" si="32"/>
        <v>14</v>
      </c>
      <c r="BC18" s="129">
        <f t="shared" si="33"/>
        <v>1</v>
      </c>
      <c r="BD18" s="133">
        <f t="shared" si="34"/>
        <v>10.033333333333333</v>
      </c>
      <c r="BE18" s="134">
        <f t="shared" si="35"/>
        <v>30</v>
      </c>
      <c r="BF18" s="149"/>
      <c r="BG18" s="150"/>
      <c r="BH18" s="142">
        <f t="shared" si="36"/>
        <v>0</v>
      </c>
      <c r="BI18" s="143">
        <f t="shared" si="37"/>
        <v>0</v>
      </c>
      <c r="BJ18" s="149"/>
      <c r="BK18" s="150"/>
      <c r="BL18" s="142">
        <f t="shared" si="38"/>
        <v>0</v>
      </c>
      <c r="BM18" s="143">
        <f t="shared" si="39"/>
        <v>0</v>
      </c>
      <c r="BN18" s="149"/>
      <c r="BO18" s="150"/>
      <c r="BP18" s="142">
        <f t="shared" si="66"/>
        <v>0</v>
      </c>
      <c r="BQ18" s="143">
        <f t="shared" si="67"/>
        <v>0</v>
      </c>
      <c r="BR18" s="149"/>
      <c r="BS18" s="150"/>
      <c r="BT18" s="142">
        <f t="shared" si="40"/>
        <v>0</v>
      </c>
      <c r="BU18" s="143">
        <f t="shared" si="41"/>
        <v>0</v>
      </c>
      <c r="BV18" s="144">
        <f t="shared" si="42"/>
        <v>0</v>
      </c>
      <c r="BW18" s="145">
        <f t="shared" si="43"/>
        <v>0</v>
      </c>
      <c r="BX18" s="149"/>
      <c r="BY18" s="150"/>
      <c r="BZ18" s="142">
        <f t="shared" si="44"/>
        <v>0</v>
      </c>
      <c r="CA18" s="143">
        <f t="shared" si="45"/>
        <v>0</v>
      </c>
      <c r="CB18" s="146">
        <f t="shared" si="46"/>
        <v>0</v>
      </c>
      <c r="CC18" s="145">
        <f t="shared" si="47"/>
        <v>0</v>
      </c>
      <c r="CD18" s="150"/>
      <c r="CE18" s="147">
        <f t="shared" si="48"/>
        <v>0</v>
      </c>
      <c r="CF18" s="148">
        <f t="shared" si="49"/>
        <v>0</v>
      </c>
      <c r="CG18" s="146">
        <f t="shared" si="50"/>
        <v>0</v>
      </c>
      <c r="CH18" s="145">
        <f t="shared" si="51"/>
        <v>0</v>
      </c>
      <c r="CI18" s="149"/>
      <c r="CJ18" s="150"/>
      <c r="CK18" s="142">
        <f t="shared" si="52"/>
        <v>0</v>
      </c>
      <c r="CL18" s="143">
        <f t="shared" si="53"/>
        <v>0</v>
      </c>
      <c r="CM18" s="146">
        <f t="shared" si="54"/>
        <v>0</v>
      </c>
      <c r="CN18" s="145">
        <f t="shared" si="55"/>
        <v>0</v>
      </c>
      <c r="CO18" s="21">
        <f t="shared" si="56"/>
        <v>0</v>
      </c>
      <c r="CP18" s="22">
        <f t="shared" si="57"/>
        <v>0</v>
      </c>
      <c r="CQ18" s="2">
        <f t="shared" si="58"/>
        <v>10.033333333333333</v>
      </c>
      <c r="CR18" s="3">
        <f t="shared" si="59"/>
        <v>30</v>
      </c>
      <c r="CS18" s="4">
        <f t="shared" si="60"/>
        <v>0</v>
      </c>
      <c r="CT18" s="5">
        <f t="shared" si="61"/>
        <v>0</v>
      </c>
      <c r="CU18" s="23">
        <f t="shared" si="4"/>
        <v>5.0166666666666666</v>
      </c>
      <c r="CV18" s="6">
        <f t="shared" si="62"/>
        <v>30</v>
      </c>
      <c r="CW18" s="20">
        <f t="shared" si="63"/>
        <v>90</v>
      </c>
      <c r="CX18" s="9" t="str">
        <f t="shared" si="64"/>
        <v>مؤجل(ة)</v>
      </c>
      <c r="CY18" s="10"/>
      <c r="CZ18" s="15"/>
      <c r="DA18" s="12"/>
    </row>
    <row r="19" spans="2:105" ht="29.25" customHeight="1" thickBot="1">
      <c r="B19" s="1">
        <f t="shared" si="65"/>
        <v>14</v>
      </c>
      <c r="C19" s="158" t="s">
        <v>123</v>
      </c>
      <c r="D19" s="138" t="s">
        <v>124</v>
      </c>
      <c r="E19" s="13" t="s">
        <v>574</v>
      </c>
      <c r="F19" s="32">
        <v>35979</v>
      </c>
      <c r="G19" s="33" t="s">
        <v>83</v>
      </c>
      <c r="H19" s="28">
        <v>12.11</v>
      </c>
      <c r="I19" s="29">
        <v>30</v>
      </c>
      <c r="J19" s="30">
        <v>12.62</v>
      </c>
      <c r="K19" s="31">
        <v>30</v>
      </c>
      <c r="L19" s="18">
        <f t="shared" si="68"/>
        <v>12.364999999999998</v>
      </c>
      <c r="M19" s="19">
        <f t="shared" si="69"/>
        <v>60</v>
      </c>
      <c r="N19" s="149">
        <v>14</v>
      </c>
      <c r="O19" s="150">
        <v>4.5</v>
      </c>
      <c r="P19" s="120">
        <f t="shared" si="8"/>
        <v>9.25</v>
      </c>
      <c r="Q19" s="121">
        <f t="shared" si="9"/>
        <v>0</v>
      </c>
      <c r="R19" s="135">
        <v>12.5</v>
      </c>
      <c r="S19" s="136">
        <v>10.5</v>
      </c>
      <c r="T19" s="120">
        <f t="shared" si="10"/>
        <v>11.5</v>
      </c>
      <c r="U19" s="121">
        <f t="shared" si="11"/>
        <v>6</v>
      </c>
      <c r="V19" s="135">
        <v>12</v>
      </c>
      <c r="W19" s="136">
        <v>13.5</v>
      </c>
      <c r="X19" s="120">
        <f t="shared" si="12"/>
        <v>12.75</v>
      </c>
      <c r="Y19" s="121">
        <f t="shared" si="13"/>
        <v>5</v>
      </c>
      <c r="Z19" s="124">
        <f t="shared" si="14"/>
        <v>11.166666666666666</v>
      </c>
      <c r="AA19" s="125">
        <f t="shared" si="15"/>
        <v>17</v>
      </c>
      <c r="AB19" s="136">
        <v>14</v>
      </c>
      <c r="AC19" s="126">
        <f t="shared" si="16"/>
        <v>14</v>
      </c>
      <c r="AD19" s="127">
        <f t="shared" si="17"/>
        <v>3</v>
      </c>
      <c r="AE19" s="135">
        <v>13.5</v>
      </c>
      <c r="AF19" s="136">
        <v>6.5</v>
      </c>
      <c r="AG19" s="120">
        <f t="shared" si="18"/>
        <v>10</v>
      </c>
      <c r="AH19" s="121">
        <f t="shared" si="19"/>
        <v>3</v>
      </c>
      <c r="AI19" s="135">
        <v>10.5</v>
      </c>
      <c r="AJ19" s="136">
        <v>9</v>
      </c>
      <c r="AK19" s="120">
        <f t="shared" si="20"/>
        <v>9.75</v>
      </c>
      <c r="AL19" s="121">
        <f t="shared" si="21"/>
        <v>0</v>
      </c>
      <c r="AM19" s="128">
        <f t="shared" si="22"/>
        <v>10.7</v>
      </c>
      <c r="AN19" s="129">
        <f t="shared" si="23"/>
        <v>9</v>
      </c>
      <c r="AO19" s="135">
        <v>11.5</v>
      </c>
      <c r="AP19" s="136">
        <v>13</v>
      </c>
      <c r="AQ19" s="120">
        <f t="shared" si="24"/>
        <v>12.25</v>
      </c>
      <c r="AR19" s="121">
        <f t="shared" si="25"/>
        <v>2</v>
      </c>
      <c r="AS19" s="135">
        <v>14</v>
      </c>
      <c r="AT19" s="136">
        <v>17</v>
      </c>
      <c r="AU19" s="120">
        <f t="shared" si="26"/>
        <v>15.5</v>
      </c>
      <c r="AV19" s="121">
        <f t="shared" si="27"/>
        <v>1</v>
      </c>
      <c r="AW19" s="128">
        <f t="shared" si="28"/>
        <v>13.333333333333334</v>
      </c>
      <c r="AX19" s="129">
        <f t="shared" si="29"/>
        <v>3</v>
      </c>
      <c r="AY19" s="137">
        <v>18.5</v>
      </c>
      <c r="AZ19" s="131">
        <f t="shared" si="30"/>
        <v>18.5</v>
      </c>
      <c r="BA19" s="132">
        <f t="shared" si="31"/>
        <v>1</v>
      </c>
      <c r="BB19" s="128">
        <f t="shared" si="32"/>
        <v>18.5</v>
      </c>
      <c r="BC19" s="129">
        <f t="shared" si="33"/>
        <v>1</v>
      </c>
      <c r="BD19" s="133">
        <f t="shared" si="34"/>
        <v>11.933333333333334</v>
      </c>
      <c r="BE19" s="134">
        <f t="shared" si="35"/>
        <v>30</v>
      </c>
      <c r="BF19" s="149"/>
      <c r="BG19" s="150"/>
      <c r="BH19" s="142">
        <f t="shared" si="36"/>
        <v>0</v>
      </c>
      <c r="BI19" s="143">
        <f t="shared" si="37"/>
        <v>0</v>
      </c>
      <c r="BJ19" s="149"/>
      <c r="BK19" s="150"/>
      <c r="BL19" s="142">
        <f t="shared" si="38"/>
        <v>0</v>
      </c>
      <c r="BM19" s="143">
        <f t="shared" si="39"/>
        <v>0</v>
      </c>
      <c r="BN19" s="149"/>
      <c r="BO19" s="150"/>
      <c r="BP19" s="142">
        <f t="shared" si="66"/>
        <v>0</v>
      </c>
      <c r="BQ19" s="143">
        <f t="shared" si="67"/>
        <v>0</v>
      </c>
      <c r="BR19" s="149"/>
      <c r="BS19" s="150"/>
      <c r="BT19" s="142">
        <f t="shared" si="40"/>
        <v>0</v>
      </c>
      <c r="BU19" s="143">
        <f t="shared" si="41"/>
        <v>0</v>
      </c>
      <c r="BV19" s="144">
        <f t="shared" si="42"/>
        <v>0</v>
      </c>
      <c r="BW19" s="145">
        <f t="shared" si="43"/>
        <v>0</v>
      </c>
      <c r="BX19" s="149"/>
      <c r="BY19" s="150"/>
      <c r="BZ19" s="142">
        <f t="shared" si="44"/>
        <v>0</v>
      </c>
      <c r="CA19" s="143">
        <f t="shared" si="45"/>
        <v>0</v>
      </c>
      <c r="CB19" s="146">
        <f t="shared" si="46"/>
        <v>0</v>
      </c>
      <c r="CC19" s="145">
        <f t="shared" si="47"/>
        <v>0</v>
      </c>
      <c r="CD19" s="150"/>
      <c r="CE19" s="147">
        <f t="shared" si="48"/>
        <v>0</v>
      </c>
      <c r="CF19" s="148">
        <f t="shared" si="49"/>
        <v>0</v>
      </c>
      <c r="CG19" s="146">
        <f t="shared" si="50"/>
        <v>0</v>
      </c>
      <c r="CH19" s="145">
        <f t="shared" si="51"/>
        <v>0</v>
      </c>
      <c r="CI19" s="149"/>
      <c r="CJ19" s="150"/>
      <c r="CK19" s="142">
        <f t="shared" si="52"/>
        <v>0</v>
      </c>
      <c r="CL19" s="143">
        <f t="shared" si="53"/>
        <v>0</v>
      </c>
      <c r="CM19" s="146">
        <f t="shared" si="54"/>
        <v>0</v>
      </c>
      <c r="CN19" s="145">
        <f t="shared" si="55"/>
        <v>0</v>
      </c>
      <c r="CO19" s="21">
        <f t="shared" si="56"/>
        <v>0</v>
      </c>
      <c r="CP19" s="22">
        <f t="shared" si="57"/>
        <v>0</v>
      </c>
      <c r="CQ19" s="2">
        <f t="shared" si="58"/>
        <v>11.933333333333334</v>
      </c>
      <c r="CR19" s="3">
        <f t="shared" si="59"/>
        <v>30</v>
      </c>
      <c r="CS19" s="4">
        <f t="shared" si="60"/>
        <v>0</v>
      </c>
      <c r="CT19" s="5">
        <f t="shared" si="61"/>
        <v>0</v>
      </c>
      <c r="CU19" s="23">
        <f t="shared" si="4"/>
        <v>5.9666666666666668</v>
      </c>
      <c r="CV19" s="6">
        <f t="shared" si="62"/>
        <v>30</v>
      </c>
      <c r="CW19" s="20">
        <f t="shared" si="63"/>
        <v>90</v>
      </c>
      <c r="CX19" s="9" t="str">
        <f t="shared" si="64"/>
        <v>مؤجل(ة)</v>
      </c>
      <c r="CY19" s="10"/>
      <c r="CZ19" s="15"/>
      <c r="DA19" s="12"/>
    </row>
    <row r="20" spans="2:105" ht="29.25" customHeight="1" thickBot="1">
      <c r="B20" s="1">
        <f t="shared" si="65"/>
        <v>15</v>
      </c>
      <c r="C20" s="158" t="s">
        <v>125</v>
      </c>
      <c r="D20" s="138" t="s">
        <v>126</v>
      </c>
      <c r="E20" s="13" t="s">
        <v>575</v>
      </c>
      <c r="F20" s="32">
        <v>35150</v>
      </c>
      <c r="G20" s="33" t="s">
        <v>83</v>
      </c>
      <c r="H20" s="28">
        <v>9</v>
      </c>
      <c r="I20" s="29">
        <v>30</v>
      </c>
      <c r="J20" s="30">
        <v>11.72</v>
      </c>
      <c r="K20" s="31">
        <v>30</v>
      </c>
      <c r="L20" s="18">
        <f t="shared" si="68"/>
        <v>10.36</v>
      </c>
      <c r="M20" s="19">
        <f t="shared" si="69"/>
        <v>60</v>
      </c>
      <c r="N20" s="149">
        <v>12</v>
      </c>
      <c r="O20" s="150">
        <v>6.75</v>
      </c>
      <c r="P20" s="120">
        <f t="shared" si="8"/>
        <v>9.375</v>
      </c>
      <c r="Q20" s="121">
        <f t="shared" si="9"/>
        <v>0</v>
      </c>
      <c r="R20" s="135">
        <v>13.5</v>
      </c>
      <c r="S20" s="136">
        <v>10.25</v>
      </c>
      <c r="T20" s="120">
        <f t="shared" si="10"/>
        <v>11.875</v>
      </c>
      <c r="U20" s="121">
        <f t="shared" si="11"/>
        <v>6</v>
      </c>
      <c r="V20" s="135">
        <v>10.5</v>
      </c>
      <c r="W20" s="136">
        <v>7.5</v>
      </c>
      <c r="X20" s="120">
        <f t="shared" si="12"/>
        <v>9</v>
      </c>
      <c r="Y20" s="121">
        <f t="shared" si="13"/>
        <v>0</v>
      </c>
      <c r="Z20" s="124">
        <f t="shared" si="14"/>
        <v>10.083333333333334</v>
      </c>
      <c r="AA20" s="125">
        <f t="shared" si="15"/>
        <v>17</v>
      </c>
      <c r="AB20" s="136">
        <v>14</v>
      </c>
      <c r="AC20" s="126">
        <f t="shared" si="16"/>
        <v>14</v>
      </c>
      <c r="AD20" s="127">
        <f t="shared" si="17"/>
        <v>3</v>
      </c>
      <c r="AE20" s="135">
        <v>13</v>
      </c>
      <c r="AF20" s="136">
        <v>4.5</v>
      </c>
      <c r="AG20" s="120">
        <f t="shared" si="18"/>
        <v>8.75</v>
      </c>
      <c r="AH20" s="121">
        <f t="shared" si="19"/>
        <v>0</v>
      </c>
      <c r="AI20" s="135">
        <v>9</v>
      </c>
      <c r="AJ20" s="136">
        <v>4</v>
      </c>
      <c r="AK20" s="120">
        <f t="shared" si="20"/>
        <v>6.5</v>
      </c>
      <c r="AL20" s="121">
        <f t="shared" si="21"/>
        <v>0</v>
      </c>
      <c r="AM20" s="128">
        <f t="shared" si="22"/>
        <v>8.9</v>
      </c>
      <c r="AN20" s="129">
        <f t="shared" si="23"/>
        <v>3</v>
      </c>
      <c r="AO20" s="135">
        <v>11.5</v>
      </c>
      <c r="AP20" s="136">
        <v>3</v>
      </c>
      <c r="AQ20" s="120">
        <f t="shared" si="24"/>
        <v>7.25</v>
      </c>
      <c r="AR20" s="121">
        <f t="shared" si="25"/>
        <v>0</v>
      </c>
      <c r="AS20" s="135">
        <v>11</v>
      </c>
      <c r="AT20" s="136">
        <v>17</v>
      </c>
      <c r="AU20" s="120">
        <f t="shared" si="26"/>
        <v>14</v>
      </c>
      <c r="AV20" s="121">
        <f t="shared" si="27"/>
        <v>1</v>
      </c>
      <c r="AW20" s="128">
        <f t="shared" si="28"/>
        <v>9.5</v>
      </c>
      <c r="AX20" s="129">
        <f t="shared" si="29"/>
        <v>1</v>
      </c>
      <c r="AY20" s="137">
        <v>11</v>
      </c>
      <c r="AZ20" s="131">
        <f t="shared" si="30"/>
        <v>11</v>
      </c>
      <c r="BA20" s="132">
        <f t="shared" si="31"/>
        <v>1</v>
      </c>
      <c r="BB20" s="128">
        <f t="shared" si="32"/>
        <v>11</v>
      </c>
      <c r="BC20" s="129">
        <f t="shared" si="33"/>
        <v>1</v>
      </c>
      <c r="BD20" s="133">
        <f t="shared" si="34"/>
        <v>9.6333333333333329</v>
      </c>
      <c r="BE20" s="134">
        <f t="shared" si="35"/>
        <v>22</v>
      </c>
      <c r="BF20" s="149"/>
      <c r="BG20" s="150"/>
      <c r="BH20" s="142">
        <f t="shared" si="36"/>
        <v>0</v>
      </c>
      <c r="BI20" s="143">
        <f t="shared" si="37"/>
        <v>0</v>
      </c>
      <c r="BJ20" s="149"/>
      <c r="BK20" s="150"/>
      <c r="BL20" s="142">
        <f t="shared" si="38"/>
        <v>0</v>
      </c>
      <c r="BM20" s="143">
        <f t="shared" si="39"/>
        <v>0</v>
      </c>
      <c r="BN20" s="149"/>
      <c r="BO20" s="150"/>
      <c r="BP20" s="142">
        <f t="shared" si="66"/>
        <v>0</v>
      </c>
      <c r="BQ20" s="143">
        <f t="shared" si="67"/>
        <v>0</v>
      </c>
      <c r="BR20" s="149"/>
      <c r="BS20" s="150"/>
      <c r="BT20" s="142">
        <f t="shared" si="40"/>
        <v>0</v>
      </c>
      <c r="BU20" s="143">
        <f t="shared" si="41"/>
        <v>0</v>
      </c>
      <c r="BV20" s="144">
        <f t="shared" si="42"/>
        <v>0</v>
      </c>
      <c r="BW20" s="145">
        <f t="shared" si="43"/>
        <v>0</v>
      </c>
      <c r="BX20" s="149"/>
      <c r="BY20" s="150"/>
      <c r="BZ20" s="142">
        <f t="shared" si="44"/>
        <v>0</v>
      </c>
      <c r="CA20" s="143">
        <f t="shared" si="45"/>
        <v>0</v>
      </c>
      <c r="CB20" s="146">
        <f t="shared" si="46"/>
        <v>0</v>
      </c>
      <c r="CC20" s="145">
        <f t="shared" si="47"/>
        <v>0</v>
      </c>
      <c r="CD20" s="150"/>
      <c r="CE20" s="147">
        <f t="shared" si="48"/>
        <v>0</v>
      </c>
      <c r="CF20" s="148">
        <f t="shared" si="49"/>
        <v>0</v>
      </c>
      <c r="CG20" s="146">
        <f t="shared" si="50"/>
        <v>0</v>
      </c>
      <c r="CH20" s="145">
        <f t="shared" si="51"/>
        <v>0</v>
      </c>
      <c r="CI20" s="149"/>
      <c r="CJ20" s="150"/>
      <c r="CK20" s="142">
        <f t="shared" si="52"/>
        <v>0</v>
      </c>
      <c r="CL20" s="143">
        <f t="shared" si="53"/>
        <v>0</v>
      </c>
      <c r="CM20" s="146">
        <f t="shared" si="54"/>
        <v>0</v>
      </c>
      <c r="CN20" s="145">
        <f t="shared" si="55"/>
        <v>0</v>
      </c>
      <c r="CO20" s="21">
        <f t="shared" si="56"/>
        <v>0</v>
      </c>
      <c r="CP20" s="22">
        <f t="shared" si="57"/>
        <v>0</v>
      </c>
      <c r="CQ20" s="2">
        <f t="shared" si="58"/>
        <v>9.6333333333333329</v>
      </c>
      <c r="CR20" s="3">
        <f t="shared" si="59"/>
        <v>22</v>
      </c>
      <c r="CS20" s="4">
        <f t="shared" si="60"/>
        <v>0</v>
      </c>
      <c r="CT20" s="5">
        <f t="shared" si="61"/>
        <v>0</v>
      </c>
      <c r="CU20" s="23">
        <f t="shared" si="4"/>
        <v>4.8166666666666664</v>
      </c>
      <c r="CV20" s="6">
        <f t="shared" si="62"/>
        <v>22</v>
      </c>
      <c r="CW20" s="20">
        <f t="shared" si="63"/>
        <v>82</v>
      </c>
      <c r="CX20" s="9" t="str">
        <f t="shared" si="64"/>
        <v>مؤجل(ة)</v>
      </c>
      <c r="CY20" s="10"/>
      <c r="CZ20" s="15"/>
      <c r="DA20" s="12"/>
    </row>
    <row r="21" spans="2:105" ht="29.25" customHeight="1" thickBot="1">
      <c r="B21" s="1">
        <f t="shared" si="65"/>
        <v>16</v>
      </c>
      <c r="C21" s="158" t="s">
        <v>127</v>
      </c>
      <c r="D21" s="138" t="s">
        <v>128</v>
      </c>
      <c r="E21" s="13" t="s">
        <v>576</v>
      </c>
      <c r="F21" s="32">
        <v>35161</v>
      </c>
      <c r="G21" s="33" t="s">
        <v>83</v>
      </c>
      <c r="H21" s="28">
        <v>11.03</v>
      </c>
      <c r="I21" s="29">
        <v>30</v>
      </c>
      <c r="J21" s="30">
        <v>11.65</v>
      </c>
      <c r="K21" s="31">
        <v>30</v>
      </c>
      <c r="L21" s="18">
        <f t="shared" si="68"/>
        <v>11.34</v>
      </c>
      <c r="M21" s="19">
        <f t="shared" si="69"/>
        <v>60</v>
      </c>
      <c r="N21" s="149">
        <v>16</v>
      </c>
      <c r="O21" s="150">
        <v>11</v>
      </c>
      <c r="P21" s="120">
        <f t="shared" si="8"/>
        <v>13.5</v>
      </c>
      <c r="Q21" s="121">
        <f t="shared" si="9"/>
        <v>6</v>
      </c>
      <c r="R21" s="135">
        <v>14</v>
      </c>
      <c r="S21" s="136">
        <v>13.75</v>
      </c>
      <c r="T21" s="120">
        <f t="shared" si="10"/>
        <v>13.875</v>
      </c>
      <c r="U21" s="121">
        <f t="shared" si="11"/>
        <v>6</v>
      </c>
      <c r="V21" s="135">
        <v>12</v>
      </c>
      <c r="W21" s="136">
        <v>9.5</v>
      </c>
      <c r="X21" s="120">
        <f t="shared" si="12"/>
        <v>10.75</v>
      </c>
      <c r="Y21" s="121">
        <f t="shared" si="13"/>
        <v>5</v>
      </c>
      <c r="Z21" s="124">
        <f t="shared" si="14"/>
        <v>12.708333333333334</v>
      </c>
      <c r="AA21" s="125">
        <f t="shared" si="15"/>
        <v>17</v>
      </c>
      <c r="AB21" s="136">
        <v>17</v>
      </c>
      <c r="AC21" s="126">
        <f t="shared" si="16"/>
        <v>17</v>
      </c>
      <c r="AD21" s="127">
        <f t="shared" si="17"/>
        <v>3</v>
      </c>
      <c r="AE21" s="135">
        <v>13</v>
      </c>
      <c r="AF21" s="136">
        <v>4</v>
      </c>
      <c r="AG21" s="120">
        <f t="shared" si="18"/>
        <v>8.5</v>
      </c>
      <c r="AH21" s="121">
        <f t="shared" si="19"/>
        <v>0</v>
      </c>
      <c r="AI21" s="135">
        <v>8</v>
      </c>
      <c r="AJ21" s="136">
        <v>11.5</v>
      </c>
      <c r="AK21" s="120">
        <f t="shared" si="20"/>
        <v>9.75</v>
      </c>
      <c r="AL21" s="121">
        <f t="shared" si="21"/>
        <v>0</v>
      </c>
      <c r="AM21" s="128">
        <f t="shared" si="22"/>
        <v>10.7</v>
      </c>
      <c r="AN21" s="129">
        <f t="shared" si="23"/>
        <v>9</v>
      </c>
      <c r="AO21" s="135">
        <v>11.5</v>
      </c>
      <c r="AP21" s="136">
        <v>10</v>
      </c>
      <c r="AQ21" s="120">
        <f t="shared" si="24"/>
        <v>10.75</v>
      </c>
      <c r="AR21" s="121">
        <f t="shared" si="25"/>
        <v>2</v>
      </c>
      <c r="AS21" s="135">
        <v>15.5</v>
      </c>
      <c r="AT21" s="136">
        <v>18</v>
      </c>
      <c r="AU21" s="120">
        <f t="shared" si="26"/>
        <v>16.75</v>
      </c>
      <c r="AV21" s="121">
        <f t="shared" si="27"/>
        <v>1</v>
      </c>
      <c r="AW21" s="128">
        <f t="shared" si="28"/>
        <v>12.75</v>
      </c>
      <c r="AX21" s="129">
        <f t="shared" si="29"/>
        <v>3</v>
      </c>
      <c r="AY21" s="137">
        <v>11.5</v>
      </c>
      <c r="AZ21" s="131">
        <f t="shared" si="30"/>
        <v>11.5</v>
      </c>
      <c r="BA21" s="132">
        <f t="shared" si="31"/>
        <v>1</v>
      </c>
      <c r="BB21" s="128">
        <f t="shared" si="32"/>
        <v>11.5</v>
      </c>
      <c r="BC21" s="129">
        <f t="shared" si="33"/>
        <v>1</v>
      </c>
      <c r="BD21" s="133">
        <f t="shared" si="34"/>
        <v>11.966666666666667</v>
      </c>
      <c r="BE21" s="134">
        <f t="shared" si="35"/>
        <v>30</v>
      </c>
      <c r="BF21" s="149"/>
      <c r="BG21" s="150"/>
      <c r="BH21" s="142">
        <f t="shared" si="36"/>
        <v>0</v>
      </c>
      <c r="BI21" s="143">
        <f t="shared" si="37"/>
        <v>0</v>
      </c>
      <c r="BJ21" s="149"/>
      <c r="BK21" s="150"/>
      <c r="BL21" s="142">
        <f t="shared" si="38"/>
        <v>0</v>
      </c>
      <c r="BM21" s="143">
        <f t="shared" si="39"/>
        <v>0</v>
      </c>
      <c r="BN21" s="149"/>
      <c r="BO21" s="150"/>
      <c r="BP21" s="142">
        <f t="shared" si="66"/>
        <v>0</v>
      </c>
      <c r="BQ21" s="143">
        <f t="shared" si="67"/>
        <v>0</v>
      </c>
      <c r="BR21" s="149"/>
      <c r="BS21" s="150"/>
      <c r="BT21" s="142">
        <f t="shared" si="40"/>
        <v>0</v>
      </c>
      <c r="BU21" s="143">
        <f t="shared" si="41"/>
        <v>0</v>
      </c>
      <c r="BV21" s="144">
        <f t="shared" si="42"/>
        <v>0</v>
      </c>
      <c r="BW21" s="145">
        <f t="shared" si="43"/>
        <v>0</v>
      </c>
      <c r="BX21" s="149"/>
      <c r="BY21" s="150"/>
      <c r="BZ21" s="142">
        <f t="shared" si="44"/>
        <v>0</v>
      </c>
      <c r="CA21" s="143">
        <f t="shared" si="45"/>
        <v>0</v>
      </c>
      <c r="CB21" s="146">
        <f t="shared" si="46"/>
        <v>0</v>
      </c>
      <c r="CC21" s="145">
        <f t="shared" si="47"/>
        <v>0</v>
      </c>
      <c r="CD21" s="150"/>
      <c r="CE21" s="147">
        <f t="shared" si="48"/>
        <v>0</v>
      </c>
      <c r="CF21" s="148">
        <f t="shared" si="49"/>
        <v>0</v>
      </c>
      <c r="CG21" s="146">
        <f t="shared" si="50"/>
        <v>0</v>
      </c>
      <c r="CH21" s="145">
        <f t="shared" si="51"/>
        <v>0</v>
      </c>
      <c r="CI21" s="149"/>
      <c r="CJ21" s="150"/>
      <c r="CK21" s="142">
        <f t="shared" si="52"/>
        <v>0</v>
      </c>
      <c r="CL21" s="143">
        <f t="shared" si="53"/>
        <v>0</v>
      </c>
      <c r="CM21" s="146">
        <f t="shared" si="54"/>
        <v>0</v>
      </c>
      <c r="CN21" s="145">
        <f t="shared" si="55"/>
        <v>0</v>
      </c>
      <c r="CO21" s="21">
        <f t="shared" si="56"/>
        <v>0</v>
      </c>
      <c r="CP21" s="22">
        <f t="shared" si="57"/>
        <v>0</v>
      </c>
      <c r="CQ21" s="2">
        <f t="shared" si="58"/>
        <v>11.966666666666667</v>
      </c>
      <c r="CR21" s="3">
        <f t="shared" si="59"/>
        <v>30</v>
      </c>
      <c r="CS21" s="4">
        <f t="shared" si="60"/>
        <v>0</v>
      </c>
      <c r="CT21" s="5">
        <f t="shared" si="61"/>
        <v>0</v>
      </c>
      <c r="CU21" s="23">
        <f t="shared" si="4"/>
        <v>5.9833333333333334</v>
      </c>
      <c r="CV21" s="6">
        <f t="shared" si="62"/>
        <v>30</v>
      </c>
      <c r="CW21" s="20">
        <f t="shared" si="63"/>
        <v>90</v>
      </c>
      <c r="CX21" s="9" t="str">
        <f t="shared" si="64"/>
        <v>مؤجل(ة)</v>
      </c>
      <c r="CY21" s="10"/>
      <c r="CZ21" s="15"/>
      <c r="DA21" s="12"/>
    </row>
    <row r="22" spans="2:105" ht="29.25" customHeight="1" thickBot="1">
      <c r="B22" s="1">
        <f t="shared" si="65"/>
        <v>17</v>
      </c>
      <c r="C22" s="158" t="s">
        <v>129</v>
      </c>
      <c r="D22" s="138" t="s">
        <v>130</v>
      </c>
      <c r="E22" s="13" t="s">
        <v>577</v>
      </c>
      <c r="F22" s="32">
        <v>36088</v>
      </c>
      <c r="G22" s="33" t="s">
        <v>809</v>
      </c>
      <c r="H22" s="28">
        <v>10.19</v>
      </c>
      <c r="I22" s="29">
        <v>30</v>
      </c>
      <c r="J22" s="30">
        <v>10.039999999999999</v>
      </c>
      <c r="K22" s="31">
        <v>30</v>
      </c>
      <c r="L22" s="18">
        <f t="shared" si="68"/>
        <v>10.114999999999998</v>
      </c>
      <c r="M22" s="19">
        <f t="shared" si="69"/>
        <v>60</v>
      </c>
      <c r="N22" s="149">
        <v>10.5</v>
      </c>
      <c r="O22" s="150">
        <v>3</v>
      </c>
      <c r="P22" s="120">
        <f t="shared" si="8"/>
        <v>6.75</v>
      </c>
      <c r="Q22" s="121">
        <f t="shared" si="9"/>
        <v>0</v>
      </c>
      <c r="R22" s="135">
        <v>15</v>
      </c>
      <c r="S22" s="136">
        <v>10.25</v>
      </c>
      <c r="T22" s="120">
        <f t="shared" si="10"/>
        <v>12.625</v>
      </c>
      <c r="U22" s="121">
        <f t="shared" si="11"/>
        <v>6</v>
      </c>
      <c r="V22" s="135">
        <v>7</v>
      </c>
      <c r="W22" s="136">
        <v>9</v>
      </c>
      <c r="X22" s="120">
        <f t="shared" si="12"/>
        <v>8</v>
      </c>
      <c r="Y22" s="121">
        <f t="shared" si="13"/>
        <v>0</v>
      </c>
      <c r="Z22" s="124">
        <f t="shared" si="14"/>
        <v>9.125</v>
      </c>
      <c r="AA22" s="125">
        <f t="shared" si="15"/>
        <v>6</v>
      </c>
      <c r="AB22" s="136">
        <v>12</v>
      </c>
      <c r="AC22" s="126">
        <f t="shared" si="16"/>
        <v>12</v>
      </c>
      <c r="AD22" s="127">
        <f t="shared" si="17"/>
        <v>3</v>
      </c>
      <c r="AE22" s="135">
        <v>10</v>
      </c>
      <c r="AF22" s="136">
        <v>3</v>
      </c>
      <c r="AG22" s="120">
        <f t="shared" si="18"/>
        <v>6.5</v>
      </c>
      <c r="AH22" s="121">
        <f t="shared" si="19"/>
        <v>0</v>
      </c>
      <c r="AI22" s="135">
        <v>7.5</v>
      </c>
      <c r="AJ22" s="136">
        <v>0</v>
      </c>
      <c r="AK22" s="120">
        <f t="shared" si="20"/>
        <v>3.75</v>
      </c>
      <c r="AL22" s="121">
        <f t="shared" si="21"/>
        <v>0</v>
      </c>
      <c r="AM22" s="128">
        <f t="shared" si="22"/>
        <v>6.5</v>
      </c>
      <c r="AN22" s="129">
        <f t="shared" si="23"/>
        <v>3</v>
      </c>
      <c r="AO22" s="135">
        <v>11.5</v>
      </c>
      <c r="AP22" s="136">
        <v>6</v>
      </c>
      <c r="AQ22" s="120">
        <f t="shared" si="24"/>
        <v>8.75</v>
      </c>
      <c r="AR22" s="121">
        <f t="shared" si="25"/>
        <v>0</v>
      </c>
      <c r="AS22" s="135">
        <v>10</v>
      </c>
      <c r="AT22" s="136">
        <v>10</v>
      </c>
      <c r="AU22" s="120">
        <f t="shared" si="26"/>
        <v>10</v>
      </c>
      <c r="AV22" s="121">
        <f t="shared" si="27"/>
        <v>1</v>
      </c>
      <c r="AW22" s="128">
        <f t="shared" si="28"/>
        <v>9.1666666666666661</v>
      </c>
      <c r="AX22" s="129">
        <f t="shared" si="29"/>
        <v>1</v>
      </c>
      <c r="AY22" s="137">
        <v>1</v>
      </c>
      <c r="AZ22" s="131">
        <f t="shared" si="30"/>
        <v>1</v>
      </c>
      <c r="BA22" s="132">
        <f t="shared" si="31"/>
        <v>0</v>
      </c>
      <c r="BB22" s="128">
        <f t="shared" si="32"/>
        <v>1</v>
      </c>
      <c r="BC22" s="129">
        <f t="shared" si="33"/>
        <v>0</v>
      </c>
      <c r="BD22" s="133">
        <f t="shared" si="34"/>
        <v>7.7166666666666668</v>
      </c>
      <c r="BE22" s="134">
        <f t="shared" si="35"/>
        <v>10</v>
      </c>
      <c r="BF22" s="149"/>
      <c r="BG22" s="150"/>
      <c r="BH22" s="142">
        <f t="shared" si="36"/>
        <v>0</v>
      </c>
      <c r="BI22" s="143">
        <f t="shared" si="37"/>
        <v>0</v>
      </c>
      <c r="BJ22" s="149"/>
      <c r="BK22" s="150"/>
      <c r="BL22" s="142">
        <f t="shared" si="38"/>
        <v>0</v>
      </c>
      <c r="BM22" s="143">
        <f t="shared" si="39"/>
        <v>0</v>
      </c>
      <c r="BN22" s="149"/>
      <c r="BO22" s="150"/>
      <c r="BP22" s="142">
        <f t="shared" si="66"/>
        <v>0</v>
      </c>
      <c r="BQ22" s="143">
        <f t="shared" si="67"/>
        <v>0</v>
      </c>
      <c r="BR22" s="149"/>
      <c r="BS22" s="150"/>
      <c r="BT22" s="142">
        <f t="shared" si="40"/>
        <v>0</v>
      </c>
      <c r="BU22" s="143">
        <f t="shared" si="41"/>
        <v>0</v>
      </c>
      <c r="BV22" s="144">
        <f t="shared" si="42"/>
        <v>0</v>
      </c>
      <c r="BW22" s="145">
        <f t="shared" si="43"/>
        <v>0</v>
      </c>
      <c r="BX22" s="149"/>
      <c r="BY22" s="150"/>
      <c r="BZ22" s="142">
        <f t="shared" si="44"/>
        <v>0</v>
      </c>
      <c r="CA22" s="143">
        <f t="shared" si="45"/>
        <v>0</v>
      </c>
      <c r="CB22" s="146">
        <f t="shared" si="46"/>
        <v>0</v>
      </c>
      <c r="CC22" s="145">
        <f t="shared" si="47"/>
        <v>0</v>
      </c>
      <c r="CD22" s="150"/>
      <c r="CE22" s="147">
        <f t="shared" si="48"/>
        <v>0</v>
      </c>
      <c r="CF22" s="148">
        <f t="shared" si="49"/>
        <v>0</v>
      </c>
      <c r="CG22" s="146">
        <f t="shared" si="50"/>
        <v>0</v>
      </c>
      <c r="CH22" s="145">
        <f t="shared" si="51"/>
        <v>0</v>
      </c>
      <c r="CI22" s="149"/>
      <c r="CJ22" s="150"/>
      <c r="CK22" s="142">
        <f t="shared" si="52"/>
        <v>0</v>
      </c>
      <c r="CL22" s="143">
        <f t="shared" si="53"/>
        <v>0</v>
      </c>
      <c r="CM22" s="146">
        <f t="shared" si="54"/>
        <v>0</v>
      </c>
      <c r="CN22" s="145">
        <f t="shared" si="55"/>
        <v>0</v>
      </c>
      <c r="CO22" s="21">
        <f t="shared" si="56"/>
        <v>0</v>
      </c>
      <c r="CP22" s="22">
        <f t="shared" si="57"/>
        <v>0</v>
      </c>
      <c r="CQ22" s="2">
        <f t="shared" si="58"/>
        <v>7.7166666666666668</v>
      </c>
      <c r="CR22" s="3">
        <f t="shared" si="59"/>
        <v>10</v>
      </c>
      <c r="CS22" s="4">
        <f t="shared" si="60"/>
        <v>0</v>
      </c>
      <c r="CT22" s="5">
        <f t="shared" si="61"/>
        <v>0</v>
      </c>
      <c r="CU22" s="23">
        <f t="shared" si="4"/>
        <v>3.8583333333333334</v>
      </c>
      <c r="CV22" s="6">
        <f t="shared" si="62"/>
        <v>10</v>
      </c>
      <c r="CW22" s="20">
        <f t="shared" si="63"/>
        <v>70</v>
      </c>
      <c r="CX22" s="9" t="str">
        <f t="shared" si="64"/>
        <v>مؤجل(ة)</v>
      </c>
      <c r="CZ22" s="16"/>
      <c r="DA22" s="12"/>
    </row>
    <row r="23" spans="2:105" ht="29.25" customHeight="1" thickBot="1">
      <c r="B23" s="1">
        <f t="shared" si="65"/>
        <v>18</v>
      </c>
      <c r="C23" s="158" t="s">
        <v>131</v>
      </c>
      <c r="D23" s="138" t="s">
        <v>132</v>
      </c>
      <c r="E23" s="13" t="s">
        <v>578</v>
      </c>
      <c r="F23" s="32">
        <v>35314</v>
      </c>
      <c r="G23" s="33" t="s">
        <v>83</v>
      </c>
      <c r="H23" s="28">
        <v>12.29</v>
      </c>
      <c r="I23" s="29">
        <v>30</v>
      </c>
      <c r="J23" s="30">
        <v>10.48</v>
      </c>
      <c r="K23" s="31">
        <v>30</v>
      </c>
      <c r="L23" s="18">
        <f t="shared" si="68"/>
        <v>11.385</v>
      </c>
      <c r="M23" s="19">
        <f t="shared" si="69"/>
        <v>60</v>
      </c>
      <c r="N23" s="149">
        <v>19</v>
      </c>
      <c r="O23" s="150">
        <v>5.75</v>
      </c>
      <c r="P23" s="120">
        <f t="shared" si="8"/>
        <v>12.375</v>
      </c>
      <c r="Q23" s="121">
        <f t="shared" si="9"/>
        <v>6</v>
      </c>
      <c r="R23" s="135">
        <v>13.5</v>
      </c>
      <c r="S23" s="136">
        <v>13.5</v>
      </c>
      <c r="T23" s="120">
        <f t="shared" si="10"/>
        <v>13.5</v>
      </c>
      <c r="U23" s="121">
        <f t="shared" si="11"/>
        <v>6</v>
      </c>
      <c r="V23" s="135">
        <v>10.5</v>
      </c>
      <c r="W23" s="136">
        <v>9.5</v>
      </c>
      <c r="X23" s="120">
        <f t="shared" si="12"/>
        <v>10</v>
      </c>
      <c r="Y23" s="121">
        <f t="shared" si="13"/>
        <v>5</v>
      </c>
      <c r="Z23" s="124">
        <f t="shared" si="14"/>
        <v>11.958333333333334</v>
      </c>
      <c r="AA23" s="125">
        <f t="shared" si="15"/>
        <v>17</v>
      </c>
      <c r="AB23" s="136">
        <v>17</v>
      </c>
      <c r="AC23" s="126">
        <f t="shared" si="16"/>
        <v>17</v>
      </c>
      <c r="AD23" s="127">
        <f t="shared" si="17"/>
        <v>3</v>
      </c>
      <c r="AE23" s="135">
        <v>13.5</v>
      </c>
      <c r="AF23" s="136">
        <v>10</v>
      </c>
      <c r="AG23" s="120">
        <f t="shared" si="18"/>
        <v>11.75</v>
      </c>
      <c r="AH23" s="121">
        <f t="shared" si="19"/>
        <v>3</v>
      </c>
      <c r="AI23" s="135">
        <v>11</v>
      </c>
      <c r="AJ23" s="136">
        <v>4</v>
      </c>
      <c r="AK23" s="120">
        <f t="shared" si="20"/>
        <v>7.5</v>
      </c>
      <c r="AL23" s="121">
        <f t="shared" si="21"/>
        <v>0</v>
      </c>
      <c r="AM23" s="128">
        <f t="shared" si="22"/>
        <v>11.1</v>
      </c>
      <c r="AN23" s="129">
        <f t="shared" si="23"/>
        <v>9</v>
      </c>
      <c r="AO23" s="135">
        <v>11.5</v>
      </c>
      <c r="AP23" s="136">
        <v>5</v>
      </c>
      <c r="AQ23" s="120">
        <f t="shared" si="24"/>
        <v>8.25</v>
      </c>
      <c r="AR23" s="121">
        <f t="shared" si="25"/>
        <v>0</v>
      </c>
      <c r="AS23" s="135">
        <v>16</v>
      </c>
      <c r="AT23" s="136">
        <v>15.5</v>
      </c>
      <c r="AU23" s="120">
        <f t="shared" si="26"/>
        <v>15.75</v>
      </c>
      <c r="AV23" s="121">
        <f t="shared" si="27"/>
        <v>1</v>
      </c>
      <c r="AW23" s="128">
        <f t="shared" si="28"/>
        <v>10.75</v>
      </c>
      <c r="AX23" s="129">
        <f t="shared" si="29"/>
        <v>3</v>
      </c>
      <c r="AY23" s="137">
        <v>14</v>
      </c>
      <c r="AZ23" s="131">
        <f t="shared" si="30"/>
        <v>14</v>
      </c>
      <c r="BA23" s="132">
        <f t="shared" si="31"/>
        <v>1</v>
      </c>
      <c r="BB23" s="128">
        <f t="shared" si="32"/>
        <v>14</v>
      </c>
      <c r="BC23" s="129">
        <f t="shared" si="33"/>
        <v>1</v>
      </c>
      <c r="BD23" s="133">
        <f t="shared" si="34"/>
        <v>11.566666666666666</v>
      </c>
      <c r="BE23" s="134">
        <f t="shared" si="35"/>
        <v>30</v>
      </c>
      <c r="BF23" s="149"/>
      <c r="BG23" s="150"/>
      <c r="BH23" s="142">
        <f t="shared" si="36"/>
        <v>0</v>
      </c>
      <c r="BI23" s="143">
        <f t="shared" si="37"/>
        <v>0</v>
      </c>
      <c r="BJ23" s="149"/>
      <c r="BK23" s="150"/>
      <c r="BL23" s="142">
        <f t="shared" si="38"/>
        <v>0</v>
      </c>
      <c r="BM23" s="143">
        <f t="shared" si="39"/>
        <v>0</v>
      </c>
      <c r="BN23" s="149"/>
      <c r="BO23" s="150"/>
      <c r="BP23" s="142">
        <f t="shared" si="66"/>
        <v>0</v>
      </c>
      <c r="BQ23" s="143">
        <f t="shared" si="67"/>
        <v>0</v>
      </c>
      <c r="BR23" s="149"/>
      <c r="BS23" s="150"/>
      <c r="BT23" s="142">
        <f t="shared" si="40"/>
        <v>0</v>
      </c>
      <c r="BU23" s="143">
        <f t="shared" si="41"/>
        <v>0</v>
      </c>
      <c r="BV23" s="144">
        <f t="shared" si="42"/>
        <v>0</v>
      </c>
      <c r="BW23" s="145">
        <f t="shared" si="43"/>
        <v>0</v>
      </c>
      <c r="BX23" s="149"/>
      <c r="BY23" s="150"/>
      <c r="BZ23" s="142">
        <f t="shared" si="44"/>
        <v>0</v>
      </c>
      <c r="CA23" s="143">
        <f t="shared" si="45"/>
        <v>0</v>
      </c>
      <c r="CB23" s="146">
        <f t="shared" si="46"/>
        <v>0</v>
      </c>
      <c r="CC23" s="145">
        <f t="shared" si="47"/>
        <v>0</v>
      </c>
      <c r="CD23" s="150"/>
      <c r="CE23" s="147">
        <f t="shared" si="48"/>
        <v>0</v>
      </c>
      <c r="CF23" s="148">
        <f t="shared" si="49"/>
        <v>0</v>
      </c>
      <c r="CG23" s="146">
        <f t="shared" si="50"/>
        <v>0</v>
      </c>
      <c r="CH23" s="145">
        <f t="shared" si="51"/>
        <v>0</v>
      </c>
      <c r="CI23" s="149"/>
      <c r="CJ23" s="150"/>
      <c r="CK23" s="142">
        <f t="shared" si="52"/>
        <v>0</v>
      </c>
      <c r="CL23" s="143">
        <f t="shared" si="53"/>
        <v>0</v>
      </c>
      <c r="CM23" s="146">
        <f t="shared" si="54"/>
        <v>0</v>
      </c>
      <c r="CN23" s="145">
        <f t="shared" si="55"/>
        <v>0</v>
      </c>
      <c r="CO23" s="21">
        <f t="shared" si="56"/>
        <v>0</v>
      </c>
      <c r="CP23" s="22">
        <f t="shared" si="57"/>
        <v>0</v>
      </c>
      <c r="CQ23" s="2">
        <f t="shared" si="58"/>
        <v>11.566666666666666</v>
      </c>
      <c r="CR23" s="3">
        <f t="shared" si="59"/>
        <v>30</v>
      </c>
      <c r="CS23" s="4">
        <f t="shared" si="60"/>
        <v>0</v>
      </c>
      <c r="CT23" s="5">
        <f t="shared" si="61"/>
        <v>0</v>
      </c>
      <c r="CU23" s="23">
        <f t="shared" si="4"/>
        <v>5.7833333333333332</v>
      </c>
      <c r="CV23" s="6">
        <f t="shared" si="62"/>
        <v>30</v>
      </c>
      <c r="CW23" s="20">
        <f t="shared" si="63"/>
        <v>90</v>
      </c>
      <c r="CX23" s="9" t="str">
        <f t="shared" si="64"/>
        <v>مؤجل(ة)</v>
      </c>
      <c r="CZ23" s="16"/>
      <c r="DA23" s="12"/>
    </row>
    <row r="24" spans="2:105" ht="29.25" customHeight="1" thickBot="1">
      <c r="B24" s="1">
        <f t="shared" si="65"/>
        <v>19</v>
      </c>
      <c r="C24" s="158" t="s">
        <v>133</v>
      </c>
      <c r="D24" s="138" t="s">
        <v>134</v>
      </c>
      <c r="E24" s="34" t="s">
        <v>579</v>
      </c>
      <c r="F24" s="32">
        <v>36323</v>
      </c>
      <c r="G24" s="33" t="s">
        <v>83</v>
      </c>
      <c r="H24" s="28">
        <v>12.8</v>
      </c>
      <c r="I24" s="29">
        <v>30</v>
      </c>
      <c r="J24" s="30">
        <v>12.98</v>
      </c>
      <c r="K24" s="31">
        <v>30</v>
      </c>
      <c r="L24" s="18">
        <f t="shared" si="68"/>
        <v>12.89</v>
      </c>
      <c r="M24" s="19">
        <f t="shared" si="69"/>
        <v>60</v>
      </c>
      <c r="N24" s="149">
        <v>14.5</v>
      </c>
      <c r="O24" s="150">
        <v>9.25</v>
      </c>
      <c r="P24" s="120">
        <f t="shared" si="8"/>
        <v>11.875</v>
      </c>
      <c r="Q24" s="121">
        <f t="shared" si="9"/>
        <v>6</v>
      </c>
      <c r="R24" s="135">
        <v>14</v>
      </c>
      <c r="S24" s="136">
        <v>10.75</v>
      </c>
      <c r="T24" s="120">
        <f t="shared" si="10"/>
        <v>12.375</v>
      </c>
      <c r="U24" s="121">
        <f t="shared" si="11"/>
        <v>6</v>
      </c>
      <c r="V24" s="135">
        <v>14.5</v>
      </c>
      <c r="W24" s="136">
        <v>10.5</v>
      </c>
      <c r="X24" s="120">
        <f t="shared" si="12"/>
        <v>12.5</v>
      </c>
      <c r="Y24" s="121">
        <f t="shared" si="13"/>
        <v>5</v>
      </c>
      <c r="Z24" s="124">
        <f t="shared" si="14"/>
        <v>12.25</v>
      </c>
      <c r="AA24" s="125">
        <f t="shared" si="15"/>
        <v>17</v>
      </c>
      <c r="AB24" s="136">
        <v>17</v>
      </c>
      <c r="AC24" s="126">
        <f t="shared" si="16"/>
        <v>17</v>
      </c>
      <c r="AD24" s="127">
        <f t="shared" si="17"/>
        <v>3</v>
      </c>
      <c r="AE24" s="135">
        <v>10.5</v>
      </c>
      <c r="AF24" s="136">
        <v>9.5</v>
      </c>
      <c r="AG24" s="120">
        <f t="shared" si="18"/>
        <v>10</v>
      </c>
      <c r="AH24" s="121">
        <f t="shared" si="19"/>
        <v>3</v>
      </c>
      <c r="AI24" s="135">
        <v>13</v>
      </c>
      <c r="AJ24" s="136">
        <v>10.25</v>
      </c>
      <c r="AK24" s="120">
        <f t="shared" si="20"/>
        <v>11.625</v>
      </c>
      <c r="AL24" s="121">
        <f t="shared" si="21"/>
        <v>3</v>
      </c>
      <c r="AM24" s="128">
        <f t="shared" si="22"/>
        <v>12.05</v>
      </c>
      <c r="AN24" s="129">
        <f t="shared" si="23"/>
        <v>9</v>
      </c>
      <c r="AO24" s="135">
        <v>11.5</v>
      </c>
      <c r="AP24" s="136">
        <v>5</v>
      </c>
      <c r="AQ24" s="120">
        <f t="shared" si="24"/>
        <v>8.25</v>
      </c>
      <c r="AR24" s="121">
        <f t="shared" si="25"/>
        <v>0</v>
      </c>
      <c r="AS24" s="135">
        <v>17</v>
      </c>
      <c r="AT24" s="136">
        <v>19</v>
      </c>
      <c r="AU24" s="120">
        <f t="shared" si="26"/>
        <v>18</v>
      </c>
      <c r="AV24" s="121">
        <f t="shared" si="27"/>
        <v>1</v>
      </c>
      <c r="AW24" s="128">
        <f t="shared" si="28"/>
        <v>11.5</v>
      </c>
      <c r="AX24" s="129">
        <f t="shared" si="29"/>
        <v>3</v>
      </c>
      <c r="AY24" s="137">
        <v>10.5</v>
      </c>
      <c r="AZ24" s="131">
        <f t="shared" si="30"/>
        <v>10.5</v>
      </c>
      <c r="BA24" s="132">
        <f t="shared" si="31"/>
        <v>1</v>
      </c>
      <c r="BB24" s="128">
        <f t="shared" si="32"/>
        <v>10.5</v>
      </c>
      <c r="BC24" s="129">
        <f t="shared" si="33"/>
        <v>1</v>
      </c>
      <c r="BD24" s="133">
        <f t="shared" si="34"/>
        <v>11.916666666666666</v>
      </c>
      <c r="BE24" s="134">
        <f t="shared" si="35"/>
        <v>30</v>
      </c>
      <c r="BF24" s="149"/>
      <c r="BG24" s="150"/>
      <c r="BH24" s="142">
        <f t="shared" si="36"/>
        <v>0</v>
      </c>
      <c r="BI24" s="143">
        <f t="shared" si="37"/>
        <v>0</v>
      </c>
      <c r="BJ24" s="149"/>
      <c r="BK24" s="150"/>
      <c r="BL24" s="142">
        <f t="shared" si="38"/>
        <v>0</v>
      </c>
      <c r="BM24" s="143">
        <f t="shared" si="39"/>
        <v>0</v>
      </c>
      <c r="BN24" s="149"/>
      <c r="BO24" s="150"/>
      <c r="BP24" s="142">
        <f t="shared" si="66"/>
        <v>0</v>
      </c>
      <c r="BQ24" s="143">
        <f t="shared" si="67"/>
        <v>0</v>
      </c>
      <c r="BR24" s="149"/>
      <c r="BS24" s="150"/>
      <c r="BT24" s="142">
        <f t="shared" si="40"/>
        <v>0</v>
      </c>
      <c r="BU24" s="143">
        <f t="shared" si="41"/>
        <v>0</v>
      </c>
      <c r="BV24" s="144">
        <f t="shared" si="42"/>
        <v>0</v>
      </c>
      <c r="BW24" s="145">
        <f t="shared" si="43"/>
        <v>0</v>
      </c>
      <c r="BX24" s="149"/>
      <c r="BY24" s="150"/>
      <c r="BZ24" s="142">
        <f t="shared" si="44"/>
        <v>0</v>
      </c>
      <c r="CA24" s="143">
        <f t="shared" si="45"/>
        <v>0</v>
      </c>
      <c r="CB24" s="146">
        <f t="shared" si="46"/>
        <v>0</v>
      </c>
      <c r="CC24" s="145">
        <f t="shared" si="47"/>
        <v>0</v>
      </c>
      <c r="CD24" s="150"/>
      <c r="CE24" s="147">
        <f t="shared" si="48"/>
        <v>0</v>
      </c>
      <c r="CF24" s="148">
        <f t="shared" si="49"/>
        <v>0</v>
      </c>
      <c r="CG24" s="146">
        <f t="shared" si="50"/>
        <v>0</v>
      </c>
      <c r="CH24" s="145">
        <f t="shared" si="51"/>
        <v>0</v>
      </c>
      <c r="CI24" s="149"/>
      <c r="CJ24" s="150"/>
      <c r="CK24" s="142">
        <f t="shared" si="52"/>
        <v>0</v>
      </c>
      <c r="CL24" s="143">
        <f t="shared" si="53"/>
        <v>0</v>
      </c>
      <c r="CM24" s="146">
        <f t="shared" si="54"/>
        <v>0</v>
      </c>
      <c r="CN24" s="145">
        <f t="shared" si="55"/>
        <v>0</v>
      </c>
      <c r="CO24" s="21">
        <f t="shared" si="56"/>
        <v>0</v>
      </c>
      <c r="CP24" s="22">
        <f t="shared" si="57"/>
        <v>0</v>
      </c>
      <c r="CQ24" s="2">
        <f t="shared" si="58"/>
        <v>11.916666666666666</v>
      </c>
      <c r="CR24" s="3">
        <f t="shared" si="59"/>
        <v>30</v>
      </c>
      <c r="CS24" s="4">
        <f t="shared" si="60"/>
        <v>0</v>
      </c>
      <c r="CT24" s="5">
        <f t="shared" si="61"/>
        <v>0</v>
      </c>
      <c r="CU24" s="23">
        <f t="shared" si="4"/>
        <v>5.958333333333333</v>
      </c>
      <c r="CV24" s="6">
        <f t="shared" si="62"/>
        <v>30</v>
      </c>
      <c r="CW24" s="20">
        <f t="shared" si="63"/>
        <v>90</v>
      </c>
      <c r="CX24" s="9" t="str">
        <f t="shared" si="64"/>
        <v>مؤجل(ة)</v>
      </c>
      <c r="CY24" s="10"/>
      <c r="CZ24" s="15"/>
      <c r="DA24" s="12"/>
    </row>
    <row r="25" spans="2:105" ht="29.25" customHeight="1" thickBot="1">
      <c r="B25" s="1">
        <f t="shared" si="65"/>
        <v>20</v>
      </c>
      <c r="C25" s="158" t="s">
        <v>135</v>
      </c>
      <c r="D25" s="138" t="s">
        <v>136</v>
      </c>
      <c r="E25" s="13" t="s">
        <v>580</v>
      </c>
      <c r="F25" s="32">
        <v>35169</v>
      </c>
      <c r="G25" s="33" t="s">
        <v>83</v>
      </c>
      <c r="H25" s="28">
        <v>10.69</v>
      </c>
      <c r="I25" s="29">
        <v>30</v>
      </c>
      <c r="J25" s="30">
        <v>10.5</v>
      </c>
      <c r="K25" s="31">
        <v>30</v>
      </c>
      <c r="L25" s="18">
        <f t="shared" si="68"/>
        <v>10.594999999999999</v>
      </c>
      <c r="M25" s="19">
        <f t="shared" si="69"/>
        <v>60</v>
      </c>
      <c r="N25" s="149">
        <v>11</v>
      </c>
      <c r="O25" s="150">
        <v>3</v>
      </c>
      <c r="P25" s="120">
        <f t="shared" si="8"/>
        <v>7</v>
      </c>
      <c r="Q25" s="121">
        <f t="shared" si="9"/>
        <v>0</v>
      </c>
      <c r="R25" s="135">
        <v>15</v>
      </c>
      <c r="S25" s="136">
        <v>8</v>
      </c>
      <c r="T25" s="120">
        <f t="shared" si="10"/>
        <v>11.5</v>
      </c>
      <c r="U25" s="121">
        <f t="shared" si="11"/>
        <v>6</v>
      </c>
      <c r="V25" s="135">
        <v>12</v>
      </c>
      <c r="W25" s="136">
        <v>6.5</v>
      </c>
      <c r="X25" s="120">
        <f t="shared" si="12"/>
        <v>9.25</v>
      </c>
      <c r="Y25" s="121">
        <f t="shared" si="13"/>
        <v>0</v>
      </c>
      <c r="Z25" s="124">
        <f t="shared" si="14"/>
        <v>9.25</v>
      </c>
      <c r="AA25" s="125">
        <f t="shared" si="15"/>
        <v>6</v>
      </c>
      <c r="AB25" s="136">
        <v>3</v>
      </c>
      <c r="AC25" s="126">
        <f t="shared" si="16"/>
        <v>3</v>
      </c>
      <c r="AD25" s="127">
        <f t="shared" si="17"/>
        <v>0</v>
      </c>
      <c r="AE25" s="135">
        <v>15</v>
      </c>
      <c r="AF25" s="136">
        <v>5</v>
      </c>
      <c r="AG25" s="120">
        <f t="shared" si="18"/>
        <v>10</v>
      </c>
      <c r="AH25" s="121">
        <f t="shared" si="19"/>
        <v>3</v>
      </c>
      <c r="AI25" s="135">
        <v>6</v>
      </c>
      <c r="AJ25" s="136">
        <v>1.5</v>
      </c>
      <c r="AK25" s="120">
        <f t="shared" si="20"/>
        <v>3.75</v>
      </c>
      <c r="AL25" s="121">
        <f t="shared" si="21"/>
        <v>0</v>
      </c>
      <c r="AM25" s="128">
        <f t="shared" si="22"/>
        <v>6.1</v>
      </c>
      <c r="AN25" s="129">
        <f t="shared" si="23"/>
        <v>3</v>
      </c>
      <c r="AO25" s="135">
        <v>11.5</v>
      </c>
      <c r="AP25" s="136">
        <v>7</v>
      </c>
      <c r="AQ25" s="120">
        <f t="shared" si="24"/>
        <v>9.25</v>
      </c>
      <c r="AR25" s="121">
        <f t="shared" si="25"/>
        <v>0</v>
      </c>
      <c r="AS25" s="135">
        <v>10</v>
      </c>
      <c r="AT25" s="136">
        <v>6</v>
      </c>
      <c r="AU25" s="120">
        <f t="shared" si="26"/>
        <v>8</v>
      </c>
      <c r="AV25" s="121">
        <f t="shared" si="27"/>
        <v>0</v>
      </c>
      <c r="AW25" s="128">
        <f t="shared" si="28"/>
        <v>8.8333333333333339</v>
      </c>
      <c r="AX25" s="129">
        <f t="shared" si="29"/>
        <v>0</v>
      </c>
      <c r="AY25" s="137">
        <v>0</v>
      </c>
      <c r="AZ25" s="131">
        <f t="shared" si="30"/>
        <v>0</v>
      </c>
      <c r="BA25" s="132">
        <f t="shared" si="31"/>
        <v>0</v>
      </c>
      <c r="BB25" s="128">
        <f t="shared" si="32"/>
        <v>0</v>
      </c>
      <c r="BC25" s="129">
        <f t="shared" si="33"/>
        <v>0</v>
      </c>
      <c r="BD25" s="133">
        <f t="shared" si="34"/>
        <v>7.5</v>
      </c>
      <c r="BE25" s="134">
        <f t="shared" si="35"/>
        <v>9</v>
      </c>
      <c r="BF25" s="149"/>
      <c r="BG25" s="150"/>
      <c r="BH25" s="142">
        <f t="shared" si="36"/>
        <v>0</v>
      </c>
      <c r="BI25" s="143">
        <f t="shared" si="37"/>
        <v>0</v>
      </c>
      <c r="BJ25" s="149"/>
      <c r="BK25" s="150"/>
      <c r="BL25" s="142">
        <f t="shared" si="38"/>
        <v>0</v>
      </c>
      <c r="BM25" s="143">
        <f t="shared" si="39"/>
        <v>0</v>
      </c>
      <c r="BN25" s="149"/>
      <c r="BO25" s="150"/>
      <c r="BP25" s="142">
        <f t="shared" si="66"/>
        <v>0</v>
      </c>
      <c r="BQ25" s="143">
        <f t="shared" si="67"/>
        <v>0</v>
      </c>
      <c r="BR25" s="149"/>
      <c r="BS25" s="150"/>
      <c r="BT25" s="142">
        <f t="shared" si="40"/>
        <v>0</v>
      </c>
      <c r="BU25" s="143">
        <f t="shared" si="41"/>
        <v>0</v>
      </c>
      <c r="BV25" s="144">
        <f t="shared" si="42"/>
        <v>0</v>
      </c>
      <c r="BW25" s="145">
        <f t="shared" si="43"/>
        <v>0</v>
      </c>
      <c r="BX25" s="149"/>
      <c r="BY25" s="150"/>
      <c r="BZ25" s="142">
        <f t="shared" si="44"/>
        <v>0</v>
      </c>
      <c r="CA25" s="143">
        <f t="shared" si="45"/>
        <v>0</v>
      </c>
      <c r="CB25" s="146">
        <f t="shared" si="46"/>
        <v>0</v>
      </c>
      <c r="CC25" s="145">
        <f t="shared" si="47"/>
        <v>0</v>
      </c>
      <c r="CD25" s="150"/>
      <c r="CE25" s="147">
        <f t="shared" si="48"/>
        <v>0</v>
      </c>
      <c r="CF25" s="148">
        <f t="shared" si="49"/>
        <v>0</v>
      </c>
      <c r="CG25" s="146">
        <f t="shared" si="50"/>
        <v>0</v>
      </c>
      <c r="CH25" s="145">
        <f t="shared" si="51"/>
        <v>0</v>
      </c>
      <c r="CI25" s="149"/>
      <c r="CJ25" s="150"/>
      <c r="CK25" s="142">
        <f t="shared" si="52"/>
        <v>0</v>
      </c>
      <c r="CL25" s="143">
        <f t="shared" si="53"/>
        <v>0</v>
      </c>
      <c r="CM25" s="146">
        <f t="shared" si="54"/>
        <v>0</v>
      </c>
      <c r="CN25" s="145">
        <f t="shared" si="55"/>
        <v>0</v>
      </c>
      <c r="CO25" s="21">
        <f t="shared" si="56"/>
        <v>0</v>
      </c>
      <c r="CP25" s="22">
        <f t="shared" si="57"/>
        <v>0</v>
      </c>
      <c r="CQ25" s="2">
        <f t="shared" si="58"/>
        <v>7.5</v>
      </c>
      <c r="CR25" s="3">
        <f t="shared" si="59"/>
        <v>9</v>
      </c>
      <c r="CS25" s="4">
        <f t="shared" si="60"/>
        <v>0</v>
      </c>
      <c r="CT25" s="5">
        <f t="shared" si="61"/>
        <v>0</v>
      </c>
      <c r="CU25" s="23">
        <f t="shared" si="4"/>
        <v>3.75</v>
      </c>
      <c r="CV25" s="6">
        <f t="shared" si="62"/>
        <v>9</v>
      </c>
      <c r="CW25" s="20">
        <f t="shared" si="63"/>
        <v>69</v>
      </c>
      <c r="CX25" s="9" t="str">
        <f t="shared" si="64"/>
        <v>مؤجل(ة)</v>
      </c>
      <c r="CY25" s="10"/>
      <c r="CZ25" s="15"/>
      <c r="DA25" s="12"/>
    </row>
    <row r="26" spans="2:105" ht="29.25" customHeight="1" thickBot="1">
      <c r="B26" s="1">
        <f t="shared" si="65"/>
        <v>21</v>
      </c>
      <c r="C26" s="161" t="s">
        <v>135</v>
      </c>
      <c r="D26" s="138" t="s">
        <v>137</v>
      </c>
      <c r="E26" s="13" t="s">
        <v>581</v>
      </c>
      <c r="F26" s="32">
        <v>32993</v>
      </c>
      <c r="G26" s="17" t="s">
        <v>83</v>
      </c>
      <c r="H26" s="28">
        <v>13.31</v>
      </c>
      <c r="I26" s="29">
        <v>30</v>
      </c>
      <c r="J26" s="30">
        <v>16.14</v>
      </c>
      <c r="K26" s="31">
        <v>30</v>
      </c>
      <c r="L26" s="18">
        <f t="shared" si="68"/>
        <v>14.725000000000001</v>
      </c>
      <c r="M26" s="19">
        <f t="shared" si="69"/>
        <v>60</v>
      </c>
      <c r="N26" s="149">
        <v>14.5</v>
      </c>
      <c r="O26" s="150">
        <v>10</v>
      </c>
      <c r="P26" s="120">
        <f t="shared" si="8"/>
        <v>12.25</v>
      </c>
      <c r="Q26" s="121">
        <f t="shared" si="9"/>
        <v>6</v>
      </c>
      <c r="R26" s="135">
        <v>14.5</v>
      </c>
      <c r="S26" s="136">
        <v>15.5</v>
      </c>
      <c r="T26" s="120">
        <f t="shared" si="10"/>
        <v>15</v>
      </c>
      <c r="U26" s="121">
        <f t="shared" si="11"/>
        <v>6</v>
      </c>
      <c r="V26" s="135">
        <v>16.75</v>
      </c>
      <c r="W26" s="136">
        <v>15.5</v>
      </c>
      <c r="X26" s="120">
        <f t="shared" si="12"/>
        <v>16.125</v>
      </c>
      <c r="Y26" s="121">
        <f t="shared" si="13"/>
        <v>5</v>
      </c>
      <c r="Z26" s="124">
        <f t="shared" si="14"/>
        <v>14.458333333333334</v>
      </c>
      <c r="AA26" s="125">
        <f t="shared" si="15"/>
        <v>17</v>
      </c>
      <c r="AB26" s="136">
        <v>17.5</v>
      </c>
      <c r="AC26" s="126">
        <f t="shared" si="16"/>
        <v>17.5</v>
      </c>
      <c r="AD26" s="127">
        <f t="shared" si="17"/>
        <v>3</v>
      </c>
      <c r="AE26" s="135">
        <v>15</v>
      </c>
      <c r="AF26" s="136">
        <v>8</v>
      </c>
      <c r="AG26" s="120">
        <f t="shared" si="18"/>
        <v>11.5</v>
      </c>
      <c r="AH26" s="121">
        <f t="shared" si="19"/>
        <v>3</v>
      </c>
      <c r="AI26" s="135">
        <v>16</v>
      </c>
      <c r="AJ26" s="136">
        <v>10</v>
      </c>
      <c r="AK26" s="120">
        <f t="shared" si="20"/>
        <v>13</v>
      </c>
      <c r="AL26" s="121">
        <f t="shared" si="21"/>
        <v>3</v>
      </c>
      <c r="AM26" s="128">
        <f t="shared" si="22"/>
        <v>13.3</v>
      </c>
      <c r="AN26" s="129">
        <f t="shared" si="23"/>
        <v>9</v>
      </c>
      <c r="AO26" s="135">
        <v>12</v>
      </c>
      <c r="AP26" s="136">
        <v>13</v>
      </c>
      <c r="AQ26" s="120">
        <f t="shared" si="24"/>
        <v>12.5</v>
      </c>
      <c r="AR26" s="121">
        <f t="shared" si="25"/>
        <v>2</v>
      </c>
      <c r="AS26" s="135">
        <v>17.5</v>
      </c>
      <c r="AT26" s="136">
        <v>19</v>
      </c>
      <c r="AU26" s="120">
        <f t="shared" si="26"/>
        <v>18.25</v>
      </c>
      <c r="AV26" s="121">
        <f t="shared" si="27"/>
        <v>1</v>
      </c>
      <c r="AW26" s="128">
        <f t="shared" si="28"/>
        <v>14.416666666666666</v>
      </c>
      <c r="AX26" s="129">
        <f t="shared" si="29"/>
        <v>3</v>
      </c>
      <c r="AY26" s="137">
        <v>20</v>
      </c>
      <c r="AZ26" s="131">
        <f t="shared" si="30"/>
        <v>20</v>
      </c>
      <c r="BA26" s="132">
        <f t="shared" si="31"/>
        <v>1</v>
      </c>
      <c r="BB26" s="128">
        <f t="shared" si="32"/>
        <v>20</v>
      </c>
      <c r="BC26" s="129">
        <f t="shared" si="33"/>
        <v>1</v>
      </c>
      <c r="BD26" s="133">
        <f t="shared" si="34"/>
        <v>14.433333333333334</v>
      </c>
      <c r="BE26" s="134">
        <f t="shared" si="35"/>
        <v>30</v>
      </c>
      <c r="BF26" s="149"/>
      <c r="BG26" s="150"/>
      <c r="BH26" s="142">
        <f t="shared" si="36"/>
        <v>0</v>
      </c>
      <c r="BI26" s="143">
        <f t="shared" si="37"/>
        <v>0</v>
      </c>
      <c r="BJ26" s="149"/>
      <c r="BK26" s="150"/>
      <c r="BL26" s="142">
        <f t="shared" si="38"/>
        <v>0</v>
      </c>
      <c r="BM26" s="143">
        <f t="shared" si="39"/>
        <v>0</v>
      </c>
      <c r="BN26" s="149"/>
      <c r="BO26" s="150"/>
      <c r="BP26" s="142">
        <f t="shared" si="66"/>
        <v>0</v>
      </c>
      <c r="BQ26" s="143">
        <f t="shared" si="67"/>
        <v>0</v>
      </c>
      <c r="BR26" s="149"/>
      <c r="BS26" s="150"/>
      <c r="BT26" s="142">
        <f t="shared" si="40"/>
        <v>0</v>
      </c>
      <c r="BU26" s="143">
        <f t="shared" si="41"/>
        <v>0</v>
      </c>
      <c r="BV26" s="144">
        <f t="shared" si="42"/>
        <v>0</v>
      </c>
      <c r="BW26" s="145">
        <f t="shared" si="43"/>
        <v>0</v>
      </c>
      <c r="BX26" s="149"/>
      <c r="BY26" s="150"/>
      <c r="BZ26" s="142">
        <f t="shared" si="44"/>
        <v>0</v>
      </c>
      <c r="CA26" s="143">
        <f t="shared" si="45"/>
        <v>0</v>
      </c>
      <c r="CB26" s="146">
        <f t="shared" si="46"/>
        <v>0</v>
      </c>
      <c r="CC26" s="145">
        <f t="shared" si="47"/>
        <v>0</v>
      </c>
      <c r="CD26" s="150"/>
      <c r="CE26" s="147">
        <f t="shared" si="48"/>
        <v>0</v>
      </c>
      <c r="CF26" s="148">
        <f t="shared" si="49"/>
        <v>0</v>
      </c>
      <c r="CG26" s="146">
        <f t="shared" si="50"/>
        <v>0</v>
      </c>
      <c r="CH26" s="145">
        <f t="shared" si="51"/>
        <v>0</v>
      </c>
      <c r="CI26" s="149"/>
      <c r="CJ26" s="150"/>
      <c r="CK26" s="142">
        <f t="shared" si="52"/>
        <v>0</v>
      </c>
      <c r="CL26" s="143">
        <f t="shared" si="53"/>
        <v>0</v>
      </c>
      <c r="CM26" s="146">
        <f t="shared" si="54"/>
        <v>0</v>
      </c>
      <c r="CN26" s="145">
        <f t="shared" si="55"/>
        <v>0</v>
      </c>
      <c r="CO26" s="21">
        <f t="shared" si="56"/>
        <v>0</v>
      </c>
      <c r="CP26" s="22">
        <f t="shared" si="57"/>
        <v>0</v>
      </c>
      <c r="CQ26" s="2">
        <f t="shared" si="58"/>
        <v>14.433333333333334</v>
      </c>
      <c r="CR26" s="3">
        <f t="shared" si="59"/>
        <v>30</v>
      </c>
      <c r="CS26" s="4">
        <f t="shared" si="60"/>
        <v>0</v>
      </c>
      <c r="CT26" s="5">
        <f t="shared" si="61"/>
        <v>0</v>
      </c>
      <c r="CU26" s="23">
        <f t="shared" si="4"/>
        <v>7.2166666666666668</v>
      </c>
      <c r="CV26" s="6">
        <f t="shared" si="62"/>
        <v>30</v>
      </c>
      <c r="CW26" s="20">
        <f t="shared" si="63"/>
        <v>90</v>
      </c>
      <c r="CX26" s="9" t="str">
        <f t="shared" si="64"/>
        <v>مؤجل(ة)</v>
      </c>
      <c r="CY26" s="10"/>
      <c r="CZ26" s="15"/>
      <c r="DA26" s="12"/>
    </row>
    <row r="27" spans="2:105" ht="29.25" customHeight="1" thickBot="1">
      <c r="B27" s="1">
        <f t="shared" si="65"/>
        <v>22</v>
      </c>
      <c r="C27" s="158" t="s">
        <v>138</v>
      </c>
      <c r="D27" s="138" t="s">
        <v>139</v>
      </c>
      <c r="E27" s="11" t="s">
        <v>582</v>
      </c>
      <c r="F27" s="32">
        <v>35984</v>
      </c>
      <c r="G27" s="33" t="s">
        <v>83</v>
      </c>
      <c r="H27" s="28">
        <v>9.3699999999999992</v>
      </c>
      <c r="I27" s="29">
        <v>30</v>
      </c>
      <c r="J27" s="30">
        <v>12.5</v>
      </c>
      <c r="K27" s="31">
        <v>30</v>
      </c>
      <c r="L27" s="18">
        <f t="shared" si="68"/>
        <v>10.934999999999999</v>
      </c>
      <c r="M27" s="19">
        <f t="shared" si="69"/>
        <v>60</v>
      </c>
      <c r="N27" s="149">
        <v>11.5</v>
      </c>
      <c r="O27" s="150">
        <v>3</v>
      </c>
      <c r="P27" s="120">
        <f t="shared" si="8"/>
        <v>7.25</v>
      </c>
      <c r="Q27" s="121">
        <f t="shared" si="9"/>
        <v>0</v>
      </c>
      <c r="R27" s="135">
        <v>12</v>
      </c>
      <c r="S27" s="136">
        <v>10.25</v>
      </c>
      <c r="T27" s="120">
        <f t="shared" si="10"/>
        <v>11.125</v>
      </c>
      <c r="U27" s="121">
        <f t="shared" si="11"/>
        <v>6</v>
      </c>
      <c r="V27" s="135">
        <v>9</v>
      </c>
      <c r="W27" s="136">
        <v>9</v>
      </c>
      <c r="X27" s="120">
        <f t="shared" si="12"/>
        <v>9</v>
      </c>
      <c r="Y27" s="121">
        <f t="shared" si="13"/>
        <v>0</v>
      </c>
      <c r="Z27" s="124">
        <f t="shared" si="14"/>
        <v>9.125</v>
      </c>
      <c r="AA27" s="125">
        <f t="shared" si="15"/>
        <v>6</v>
      </c>
      <c r="AB27" s="136">
        <v>16</v>
      </c>
      <c r="AC27" s="126">
        <f t="shared" si="16"/>
        <v>16</v>
      </c>
      <c r="AD27" s="127">
        <f t="shared" si="17"/>
        <v>3</v>
      </c>
      <c r="AE27" s="135">
        <v>14.5</v>
      </c>
      <c r="AF27" s="136">
        <v>3.25</v>
      </c>
      <c r="AG27" s="120">
        <f t="shared" si="18"/>
        <v>8.875</v>
      </c>
      <c r="AH27" s="121">
        <f t="shared" si="19"/>
        <v>0</v>
      </c>
      <c r="AI27" s="135">
        <v>10</v>
      </c>
      <c r="AJ27" s="136">
        <v>4.5</v>
      </c>
      <c r="AK27" s="120">
        <f t="shared" si="20"/>
        <v>7.25</v>
      </c>
      <c r="AL27" s="121">
        <f t="shared" si="21"/>
        <v>0</v>
      </c>
      <c r="AM27" s="128">
        <f t="shared" si="22"/>
        <v>9.65</v>
      </c>
      <c r="AN27" s="129">
        <f t="shared" si="23"/>
        <v>3</v>
      </c>
      <c r="AO27" s="135">
        <v>11.5</v>
      </c>
      <c r="AP27" s="136">
        <v>11</v>
      </c>
      <c r="AQ27" s="120">
        <f t="shared" si="24"/>
        <v>11.25</v>
      </c>
      <c r="AR27" s="121">
        <f t="shared" si="25"/>
        <v>2</v>
      </c>
      <c r="AS27" s="135">
        <v>14.5</v>
      </c>
      <c r="AT27" s="136">
        <v>15</v>
      </c>
      <c r="AU27" s="120">
        <f t="shared" si="26"/>
        <v>14.75</v>
      </c>
      <c r="AV27" s="121">
        <f t="shared" si="27"/>
        <v>1</v>
      </c>
      <c r="AW27" s="128">
        <f t="shared" si="28"/>
        <v>12.416666666666666</v>
      </c>
      <c r="AX27" s="129">
        <f t="shared" si="29"/>
        <v>3</v>
      </c>
      <c r="AY27" s="137">
        <v>16</v>
      </c>
      <c r="AZ27" s="131">
        <f t="shared" si="30"/>
        <v>16</v>
      </c>
      <c r="BA27" s="132">
        <f t="shared" si="31"/>
        <v>1</v>
      </c>
      <c r="BB27" s="128">
        <f t="shared" si="32"/>
        <v>16</v>
      </c>
      <c r="BC27" s="129">
        <f t="shared" si="33"/>
        <v>1</v>
      </c>
      <c r="BD27" s="133">
        <f t="shared" si="34"/>
        <v>10.416666666666666</v>
      </c>
      <c r="BE27" s="134">
        <f t="shared" si="35"/>
        <v>30</v>
      </c>
      <c r="BF27" s="149"/>
      <c r="BG27" s="150"/>
      <c r="BH27" s="142">
        <f t="shared" si="36"/>
        <v>0</v>
      </c>
      <c r="BI27" s="143">
        <f t="shared" si="37"/>
        <v>0</v>
      </c>
      <c r="BJ27" s="149"/>
      <c r="BK27" s="150"/>
      <c r="BL27" s="142">
        <f t="shared" si="38"/>
        <v>0</v>
      </c>
      <c r="BM27" s="143">
        <f t="shared" si="39"/>
        <v>0</v>
      </c>
      <c r="BN27" s="149"/>
      <c r="BO27" s="150"/>
      <c r="BP27" s="142">
        <f t="shared" si="66"/>
        <v>0</v>
      </c>
      <c r="BQ27" s="143">
        <f t="shared" si="67"/>
        <v>0</v>
      </c>
      <c r="BR27" s="149"/>
      <c r="BS27" s="150"/>
      <c r="BT27" s="142">
        <f t="shared" si="40"/>
        <v>0</v>
      </c>
      <c r="BU27" s="143">
        <f t="shared" si="41"/>
        <v>0</v>
      </c>
      <c r="BV27" s="144">
        <f t="shared" si="42"/>
        <v>0</v>
      </c>
      <c r="BW27" s="145">
        <f t="shared" si="43"/>
        <v>0</v>
      </c>
      <c r="BX27" s="149"/>
      <c r="BY27" s="150"/>
      <c r="BZ27" s="142">
        <f t="shared" si="44"/>
        <v>0</v>
      </c>
      <c r="CA27" s="143">
        <f t="shared" si="45"/>
        <v>0</v>
      </c>
      <c r="CB27" s="146">
        <f t="shared" si="46"/>
        <v>0</v>
      </c>
      <c r="CC27" s="145">
        <f t="shared" si="47"/>
        <v>0</v>
      </c>
      <c r="CD27" s="150"/>
      <c r="CE27" s="147">
        <f t="shared" si="48"/>
        <v>0</v>
      </c>
      <c r="CF27" s="148">
        <f t="shared" si="49"/>
        <v>0</v>
      </c>
      <c r="CG27" s="146">
        <f t="shared" si="50"/>
        <v>0</v>
      </c>
      <c r="CH27" s="145">
        <f t="shared" si="51"/>
        <v>0</v>
      </c>
      <c r="CI27" s="149"/>
      <c r="CJ27" s="150"/>
      <c r="CK27" s="142">
        <f t="shared" si="52"/>
        <v>0</v>
      </c>
      <c r="CL27" s="143">
        <f t="shared" si="53"/>
        <v>0</v>
      </c>
      <c r="CM27" s="146">
        <f t="shared" si="54"/>
        <v>0</v>
      </c>
      <c r="CN27" s="145">
        <f t="shared" si="55"/>
        <v>0</v>
      </c>
      <c r="CO27" s="21">
        <f t="shared" si="56"/>
        <v>0</v>
      </c>
      <c r="CP27" s="22">
        <f t="shared" si="57"/>
        <v>0</v>
      </c>
      <c r="CQ27" s="2">
        <f t="shared" si="58"/>
        <v>10.416666666666666</v>
      </c>
      <c r="CR27" s="3">
        <f t="shared" si="59"/>
        <v>30</v>
      </c>
      <c r="CS27" s="4">
        <f t="shared" si="60"/>
        <v>0</v>
      </c>
      <c r="CT27" s="5">
        <f t="shared" si="61"/>
        <v>0</v>
      </c>
      <c r="CU27" s="23">
        <f t="shared" si="4"/>
        <v>5.208333333333333</v>
      </c>
      <c r="CV27" s="6">
        <f t="shared" si="62"/>
        <v>30</v>
      </c>
      <c r="CW27" s="20">
        <f t="shared" si="63"/>
        <v>90</v>
      </c>
      <c r="CX27" s="9" t="str">
        <f t="shared" si="64"/>
        <v>مؤجل(ة)</v>
      </c>
      <c r="CY27" s="10"/>
      <c r="CZ27" s="15"/>
      <c r="DA27" s="12"/>
    </row>
    <row r="28" spans="2:105" ht="29.25" customHeight="1" thickBot="1">
      <c r="B28" s="1">
        <f t="shared" si="65"/>
        <v>23</v>
      </c>
      <c r="C28" s="158" t="s">
        <v>140</v>
      </c>
      <c r="D28" s="138" t="s">
        <v>141</v>
      </c>
      <c r="E28" s="13" t="s">
        <v>583</v>
      </c>
      <c r="F28" s="32">
        <v>35241</v>
      </c>
      <c r="G28" s="33" t="s">
        <v>83</v>
      </c>
      <c r="H28" s="28">
        <v>10.97</v>
      </c>
      <c r="I28" s="29">
        <v>30</v>
      </c>
      <c r="J28" s="30">
        <v>11.74</v>
      </c>
      <c r="K28" s="31">
        <v>30</v>
      </c>
      <c r="L28" s="18">
        <f t="shared" si="68"/>
        <v>11.355</v>
      </c>
      <c r="M28" s="19">
        <f t="shared" si="69"/>
        <v>60</v>
      </c>
      <c r="N28" s="149">
        <v>16</v>
      </c>
      <c r="O28" s="150">
        <v>8.25</v>
      </c>
      <c r="P28" s="120">
        <f t="shared" si="8"/>
        <v>12.125</v>
      </c>
      <c r="Q28" s="121">
        <f t="shared" si="9"/>
        <v>6</v>
      </c>
      <c r="R28" s="135">
        <v>12</v>
      </c>
      <c r="S28" s="136">
        <v>8.5</v>
      </c>
      <c r="T28" s="120">
        <f t="shared" si="10"/>
        <v>10.25</v>
      </c>
      <c r="U28" s="121">
        <f t="shared" si="11"/>
        <v>6</v>
      </c>
      <c r="V28" s="135">
        <v>13</v>
      </c>
      <c r="W28" s="136">
        <v>7</v>
      </c>
      <c r="X28" s="120">
        <f t="shared" si="12"/>
        <v>10</v>
      </c>
      <c r="Y28" s="121">
        <f t="shared" si="13"/>
        <v>5</v>
      </c>
      <c r="Z28" s="124">
        <f t="shared" si="14"/>
        <v>10.791666666666666</v>
      </c>
      <c r="AA28" s="125">
        <f t="shared" si="15"/>
        <v>17</v>
      </c>
      <c r="AB28" s="136">
        <v>14.5</v>
      </c>
      <c r="AC28" s="126">
        <f t="shared" si="16"/>
        <v>14.5</v>
      </c>
      <c r="AD28" s="127">
        <f t="shared" si="17"/>
        <v>3</v>
      </c>
      <c r="AE28" s="135">
        <v>13</v>
      </c>
      <c r="AF28" s="136">
        <v>3.75</v>
      </c>
      <c r="AG28" s="120">
        <f t="shared" si="18"/>
        <v>8.375</v>
      </c>
      <c r="AH28" s="121">
        <f t="shared" si="19"/>
        <v>0</v>
      </c>
      <c r="AI28" s="135">
        <v>10</v>
      </c>
      <c r="AJ28" s="136">
        <v>9.25</v>
      </c>
      <c r="AK28" s="120">
        <f t="shared" si="20"/>
        <v>9.625</v>
      </c>
      <c r="AL28" s="121">
        <f t="shared" si="21"/>
        <v>0</v>
      </c>
      <c r="AM28" s="128">
        <f t="shared" si="22"/>
        <v>10.1</v>
      </c>
      <c r="AN28" s="129">
        <f t="shared" si="23"/>
        <v>9</v>
      </c>
      <c r="AO28" s="197">
        <v>11.5</v>
      </c>
      <c r="AP28" s="136">
        <v>6</v>
      </c>
      <c r="AQ28" s="120">
        <f t="shared" si="24"/>
        <v>8.75</v>
      </c>
      <c r="AR28" s="121">
        <f t="shared" si="25"/>
        <v>0</v>
      </c>
      <c r="AS28" s="135">
        <v>15.5</v>
      </c>
      <c r="AT28" s="136">
        <v>17.5</v>
      </c>
      <c r="AU28" s="120">
        <f t="shared" si="26"/>
        <v>16.5</v>
      </c>
      <c r="AV28" s="121">
        <f t="shared" si="27"/>
        <v>1</v>
      </c>
      <c r="AW28" s="128">
        <f t="shared" si="28"/>
        <v>11.333333333333334</v>
      </c>
      <c r="AX28" s="129">
        <f t="shared" si="29"/>
        <v>3</v>
      </c>
      <c r="AY28" s="137">
        <v>19.5</v>
      </c>
      <c r="AZ28" s="131">
        <f t="shared" si="30"/>
        <v>19.5</v>
      </c>
      <c r="BA28" s="132">
        <f t="shared" si="31"/>
        <v>1</v>
      </c>
      <c r="BB28" s="128">
        <f t="shared" si="32"/>
        <v>19.5</v>
      </c>
      <c r="BC28" s="129">
        <f t="shared" si="33"/>
        <v>1</v>
      </c>
      <c r="BD28" s="133">
        <f t="shared" si="34"/>
        <v>11.25</v>
      </c>
      <c r="BE28" s="134">
        <f t="shared" si="35"/>
        <v>30</v>
      </c>
      <c r="BF28" s="149"/>
      <c r="BG28" s="150"/>
      <c r="BH28" s="142">
        <f t="shared" si="36"/>
        <v>0</v>
      </c>
      <c r="BI28" s="143">
        <f t="shared" si="37"/>
        <v>0</v>
      </c>
      <c r="BJ28" s="149"/>
      <c r="BK28" s="150"/>
      <c r="BL28" s="142">
        <f t="shared" si="38"/>
        <v>0</v>
      </c>
      <c r="BM28" s="143">
        <f t="shared" si="39"/>
        <v>0</v>
      </c>
      <c r="BN28" s="149"/>
      <c r="BO28" s="150"/>
      <c r="BP28" s="142">
        <f t="shared" si="66"/>
        <v>0</v>
      </c>
      <c r="BQ28" s="143">
        <f t="shared" si="67"/>
        <v>0</v>
      </c>
      <c r="BR28" s="149"/>
      <c r="BS28" s="150"/>
      <c r="BT28" s="142">
        <f t="shared" si="40"/>
        <v>0</v>
      </c>
      <c r="BU28" s="143">
        <f t="shared" si="41"/>
        <v>0</v>
      </c>
      <c r="BV28" s="144">
        <f t="shared" si="42"/>
        <v>0</v>
      </c>
      <c r="BW28" s="145">
        <f t="shared" si="43"/>
        <v>0</v>
      </c>
      <c r="BX28" s="149"/>
      <c r="BY28" s="150"/>
      <c r="BZ28" s="142">
        <f t="shared" si="44"/>
        <v>0</v>
      </c>
      <c r="CA28" s="143">
        <f t="shared" si="45"/>
        <v>0</v>
      </c>
      <c r="CB28" s="146">
        <f t="shared" si="46"/>
        <v>0</v>
      </c>
      <c r="CC28" s="145">
        <f t="shared" si="47"/>
        <v>0</v>
      </c>
      <c r="CD28" s="150"/>
      <c r="CE28" s="147">
        <f t="shared" si="48"/>
        <v>0</v>
      </c>
      <c r="CF28" s="148">
        <f t="shared" si="49"/>
        <v>0</v>
      </c>
      <c r="CG28" s="146">
        <f t="shared" si="50"/>
        <v>0</v>
      </c>
      <c r="CH28" s="145">
        <f t="shared" si="51"/>
        <v>0</v>
      </c>
      <c r="CI28" s="149"/>
      <c r="CJ28" s="150"/>
      <c r="CK28" s="142">
        <f t="shared" si="52"/>
        <v>0</v>
      </c>
      <c r="CL28" s="143">
        <f t="shared" si="53"/>
        <v>0</v>
      </c>
      <c r="CM28" s="146">
        <f t="shared" si="54"/>
        <v>0</v>
      </c>
      <c r="CN28" s="145">
        <f t="shared" si="55"/>
        <v>0</v>
      </c>
      <c r="CO28" s="21">
        <f t="shared" si="56"/>
        <v>0</v>
      </c>
      <c r="CP28" s="22">
        <f t="shared" si="57"/>
        <v>0</v>
      </c>
      <c r="CQ28" s="2">
        <f t="shared" si="58"/>
        <v>11.25</v>
      </c>
      <c r="CR28" s="3">
        <f t="shared" si="59"/>
        <v>30</v>
      </c>
      <c r="CS28" s="4">
        <f t="shared" si="60"/>
        <v>0</v>
      </c>
      <c r="CT28" s="5">
        <f t="shared" si="61"/>
        <v>0</v>
      </c>
      <c r="CU28" s="23">
        <f t="shared" si="4"/>
        <v>5.625</v>
      </c>
      <c r="CV28" s="6">
        <f t="shared" si="62"/>
        <v>30</v>
      </c>
      <c r="CW28" s="20">
        <f t="shared" si="63"/>
        <v>90</v>
      </c>
      <c r="CX28" s="9" t="str">
        <f t="shared" si="64"/>
        <v>مؤجل(ة)</v>
      </c>
      <c r="CY28" s="10"/>
      <c r="CZ28" s="15"/>
      <c r="DA28" s="12"/>
    </row>
    <row r="29" spans="2:105" ht="29.25" customHeight="1" thickBot="1">
      <c r="B29" s="1">
        <f t="shared" si="65"/>
        <v>24</v>
      </c>
      <c r="C29" s="158" t="s">
        <v>142</v>
      </c>
      <c r="D29" s="138" t="s">
        <v>85</v>
      </c>
      <c r="E29" s="13" t="s">
        <v>584</v>
      </c>
      <c r="F29" s="32">
        <v>35794</v>
      </c>
      <c r="G29" s="33" t="s">
        <v>83</v>
      </c>
      <c r="H29" s="28">
        <v>9.76</v>
      </c>
      <c r="I29" s="29">
        <v>30</v>
      </c>
      <c r="J29" s="30">
        <v>10.34</v>
      </c>
      <c r="K29" s="31">
        <v>30</v>
      </c>
      <c r="L29" s="18">
        <f t="shared" si="68"/>
        <v>10.050000000000001</v>
      </c>
      <c r="M29" s="19">
        <f t="shared" si="69"/>
        <v>60</v>
      </c>
      <c r="N29" s="149">
        <v>8</v>
      </c>
      <c r="O29" s="150">
        <v>3</v>
      </c>
      <c r="P29" s="120">
        <f t="shared" si="8"/>
        <v>5.5</v>
      </c>
      <c r="Q29" s="121">
        <f t="shared" si="9"/>
        <v>0</v>
      </c>
      <c r="R29" s="135">
        <v>13.5</v>
      </c>
      <c r="S29" s="136">
        <v>3.25</v>
      </c>
      <c r="T29" s="120">
        <f t="shared" si="10"/>
        <v>8.375</v>
      </c>
      <c r="U29" s="121">
        <f t="shared" si="11"/>
        <v>0</v>
      </c>
      <c r="V29" s="135">
        <v>8</v>
      </c>
      <c r="W29" s="136">
        <v>8</v>
      </c>
      <c r="X29" s="120">
        <f t="shared" si="12"/>
        <v>8</v>
      </c>
      <c r="Y29" s="121">
        <f t="shared" si="13"/>
        <v>0</v>
      </c>
      <c r="Z29" s="124">
        <f t="shared" si="14"/>
        <v>7.291666666666667</v>
      </c>
      <c r="AA29" s="125">
        <f t="shared" si="15"/>
        <v>0</v>
      </c>
      <c r="AB29" s="136">
        <v>12</v>
      </c>
      <c r="AC29" s="126">
        <f t="shared" si="16"/>
        <v>12</v>
      </c>
      <c r="AD29" s="127">
        <f t="shared" si="17"/>
        <v>3</v>
      </c>
      <c r="AE29" s="135">
        <v>12.5</v>
      </c>
      <c r="AF29" s="136">
        <v>3.75</v>
      </c>
      <c r="AG29" s="120">
        <f t="shared" si="18"/>
        <v>8.125</v>
      </c>
      <c r="AH29" s="121">
        <f t="shared" si="19"/>
        <v>0</v>
      </c>
      <c r="AI29" s="135">
        <v>6.25</v>
      </c>
      <c r="AJ29" s="136">
        <v>2</v>
      </c>
      <c r="AK29" s="120">
        <f t="shared" si="20"/>
        <v>4.125</v>
      </c>
      <c r="AL29" s="121">
        <f t="shared" si="21"/>
        <v>0</v>
      </c>
      <c r="AM29" s="128">
        <f t="shared" si="22"/>
        <v>7.3</v>
      </c>
      <c r="AN29" s="129">
        <f t="shared" si="23"/>
        <v>3</v>
      </c>
      <c r="AO29" s="135">
        <v>11.5</v>
      </c>
      <c r="AP29" s="136">
        <v>4</v>
      </c>
      <c r="AQ29" s="120">
        <f t="shared" si="24"/>
        <v>7.75</v>
      </c>
      <c r="AR29" s="121">
        <f t="shared" si="25"/>
        <v>0</v>
      </c>
      <c r="AS29" s="135">
        <v>11</v>
      </c>
      <c r="AT29" s="136">
        <v>14.5</v>
      </c>
      <c r="AU29" s="120">
        <f t="shared" si="26"/>
        <v>12.75</v>
      </c>
      <c r="AV29" s="121">
        <f t="shared" si="27"/>
        <v>1</v>
      </c>
      <c r="AW29" s="128">
        <f t="shared" si="28"/>
        <v>9.4166666666666661</v>
      </c>
      <c r="AX29" s="129">
        <f t="shared" si="29"/>
        <v>1</v>
      </c>
      <c r="AY29" s="137">
        <v>8.5</v>
      </c>
      <c r="AZ29" s="131">
        <f t="shared" si="30"/>
        <v>8.5</v>
      </c>
      <c r="BA29" s="132">
        <f t="shared" si="31"/>
        <v>0</v>
      </c>
      <c r="BB29" s="128">
        <f t="shared" si="32"/>
        <v>8.5</v>
      </c>
      <c r="BC29" s="129">
        <f t="shared" si="33"/>
        <v>0</v>
      </c>
      <c r="BD29" s="133">
        <f t="shared" si="34"/>
        <v>7.8</v>
      </c>
      <c r="BE29" s="134">
        <f t="shared" si="35"/>
        <v>4</v>
      </c>
      <c r="BF29" s="149"/>
      <c r="BG29" s="150"/>
      <c r="BH29" s="142">
        <f t="shared" si="36"/>
        <v>0</v>
      </c>
      <c r="BI29" s="143">
        <f t="shared" si="37"/>
        <v>0</v>
      </c>
      <c r="BJ29" s="149"/>
      <c r="BK29" s="150"/>
      <c r="BL29" s="142">
        <f t="shared" si="38"/>
        <v>0</v>
      </c>
      <c r="BM29" s="143">
        <f t="shared" si="39"/>
        <v>0</v>
      </c>
      <c r="BN29" s="149"/>
      <c r="BO29" s="150"/>
      <c r="BP29" s="142">
        <f t="shared" si="66"/>
        <v>0</v>
      </c>
      <c r="BQ29" s="143">
        <f t="shared" si="67"/>
        <v>0</v>
      </c>
      <c r="BR29" s="149"/>
      <c r="BS29" s="150"/>
      <c r="BT29" s="142">
        <f t="shared" si="40"/>
        <v>0</v>
      </c>
      <c r="BU29" s="143">
        <f t="shared" si="41"/>
        <v>0</v>
      </c>
      <c r="BV29" s="144">
        <f t="shared" si="42"/>
        <v>0</v>
      </c>
      <c r="BW29" s="145">
        <f t="shared" si="43"/>
        <v>0</v>
      </c>
      <c r="BX29" s="149"/>
      <c r="BY29" s="150"/>
      <c r="BZ29" s="142">
        <f t="shared" si="44"/>
        <v>0</v>
      </c>
      <c r="CA29" s="143">
        <f t="shared" si="45"/>
        <v>0</v>
      </c>
      <c r="CB29" s="146">
        <f t="shared" si="46"/>
        <v>0</v>
      </c>
      <c r="CC29" s="145">
        <f t="shared" si="47"/>
        <v>0</v>
      </c>
      <c r="CD29" s="150"/>
      <c r="CE29" s="147">
        <f t="shared" si="48"/>
        <v>0</v>
      </c>
      <c r="CF29" s="148">
        <f t="shared" si="49"/>
        <v>0</v>
      </c>
      <c r="CG29" s="146">
        <f t="shared" si="50"/>
        <v>0</v>
      </c>
      <c r="CH29" s="145">
        <f t="shared" si="51"/>
        <v>0</v>
      </c>
      <c r="CI29" s="149"/>
      <c r="CJ29" s="150"/>
      <c r="CK29" s="142">
        <f t="shared" si="52"/>
        <v>0</v>
      </c>
      <c r="CL29" s="143">
        <f t="shared" si="53"/>
        <v>0</v>
      </c>
      <c r="CM29" s="146">
        <f t="shared" si="54"/>
        <v>0</v>
      </c>
      <c r="CN29" s="145">
        <f t="shared" si="55"/>
        <v>0</v>
      </c>
      <c r="CO29" s="21">
        <f t="shared" si="56"/>
        <v>0</v>
      </c>
      <c r="CP29" s="22">
        <f t="shared" si="57"/>
        <v>0</v>
      </c>
      <c r="CQ29" s="2">
        <f t="shared" si="58"/>
        <v>7.8</v>
      </c>
      <c r="CR29" s="3">
        <f t="shared" si="59"/>
        <v>4</v>
      </c>
      <c r="CS29" s="4">
        <f t="shared" si="60"/>
        <v>0</v>
      </c>
      <c r="CT29" s="5">
        <f t="shared" si="61"/>
        <v>0</v>
      </c>
      <c r="CU29" s="23">
        <f t="shared" si="4"/>
        <v>3.9</v>
      </c>
      <c r="CV29" s="6">
        <f t="shared" si="62"/>
        <v>4</v>
      </c>
      <c r="CW29" s="20">
        <f t="shared" si="63"/>
        <v>64</v>
      </c>
      <c r="CX29" s="9" t="str">
        <f t="shared" si="64"/>
        <v>مؤجل(ة)</v>
      </c>
      <c r="CY29" s="10"/>
      <c r="CZ29" s="15"/>
      <c r="DA29" s="12"/>
    </row>
    <row r="30" spans="2:105" ht="29.25" customHeight="1" thickBot="1">
      <c r="B30" s="1">
        <f t="shared" si="65"/>
        <v>25</v>
      </c>
      <c r="C30" s="161" t="s">
        <v>143</v>
      </c>
      <c r="D30" s="138" t="s">
        <v>80</v>
      </c>
      <c r="E30" s="13" t="s">
        <v>585</v>
      </c>
      <c r="F30" s="32">
        <v>32797</v>
      </c>
      <c r="G30" s="33" t="s">
        <v>83</v>
      </c>
      <c r="H30" s="28">
        <v>10.039999999999999</v>
      </c>
      <c r="I30" s="29">
        <v>30</v>
      </c>
      <c r="J30" s="30">
        <v>13.72</v>
      </c>
      <c r="K30" s="31">
        <v>30</v>
      </c>
      <c r="L30" s="18">
        <f t="shared" si="68"/>
        <v>11.879999999999999</v>
      </c>
      <c r="M30" s="19">
        <f t="shared" si="69"/>
        <v>60</v>
      </c>
      <c r="N30" s="149">
        <v>20</v>
      </c>
      <c r="O30" s="150">
        <v>8</v>
      </c>
      <c r="P30" s="120">
        <f t="shared" si="8"/>
        <v>14</v>
      </c>
      <c r="Q30" s="121">
        <f t="shared" si="9"/>
        <v>6</v>
      </c>
      <c r="R30" s="135">
        <v>12</v>
      </c>
      <c r="S30" s="136">
        <v>4</v>
      </c>
      <c r="T30" s="120">
        <f t="shared" si="10"/>
        <v>8</v>
      </c>
      <c r="U30" s="121">
        <f t="shared" si="11"/>
        <v>0</v>
      </c>
      <c r="V30" s="135">
        <v>15.75</v>
      </c>
      <c r="W30" s="136">
        <v>9.5</v>
      </c>
      <c r="X30" s="120">
        <f t="shared" si="12"/>
        <v>12.625</v>
      </c>
      <c r="Y30" s="121">
        <f t="shared" si="13"/>
        <v>5</v>
      </c>
      <c r="Z30" s="124">
        <f t="shared" si="14"/>
        <v>11.541666666666666</v>
      </c>
      <c r="AA30" s="125">
        <f t="shared" si="15"/>
        <v>17</v>
      </c>
      <c r="AB30" s="136">
        <v>13</v>
      </c>
      <c r="AC30" s="126">
        <f t="shared" si="16"/>
        <v>13</v>
      </c>
      <c r="AD30" s="127">
        <f t="shared" si="17"/>
        <v>3</v>
      </c>
      <c r="AE30" s="135">
        <v>16</v>
      </c>
      <c r="AF30" s="136">
        <v>4.25</v>
      </c>
      <c r="AG30" s="120">
        <f t="shared" si="18"/>
        <v>10.125</v>
      </c>
      <c r="AH30" s="121">
        <f t="shared" si="19"/>
        <v>3</v>
      </c>
      <c r="AI30" s="135">
        <v>10</v>
      </c>
      <c r="AJ30" s="136">
        <v>9.5</v>
      </c>
      <c r="AK30" s="120">
        <f t="shared" si="20"/>
        <v>9.75</v>
      </c>
      <c r="AL30" s="121">
        <f t="shared" si="21"/>
        <v>0</v>
      </c>
      <c r="AM30" s="128">
        <f t="shared" si="22"/>
        <v>10.55</v>
      </c>
      <c r="AN30" s="129">
        <f t="shared" si="23"/>
        <v>9</v>
      </c>
      <c r="AO30" s="135">
        <v>11.5</v>
      </c>
      <c r="AP30" s="136">
        <v>3</v>
      </c>
      <c r="AQ30" s="120">
        <f t="shared" si="24"/>
        <v>7.25</v>
      </c>
      <c r="AR30" s="121">
        <f t="shared" si="25"/>
        <v>0</v>
      </c>
      <c r="AS30" s="135">
        <v>17</v>
      </c>
      <c r="AT30" s="136">
        <v>15</v>
      </c>
      <c r="AU30" s="120">
        <f t="shared" si="26"/>
        <v>16</v>
      </c>
      <c r="AV30" s="121">
        <f t="shared" si="27"/>
        <v>1</v>
      </c>
      <c r="AW30" s="128">
        <f t="shared" si="28"/>
        <v>10.166666666666666</v>
      </c>
      <c r="AX30" s="129">
        <f t="shared" si="29"/>
        <v>3</v>
      </c>
      <c r="AY30" s="137">
        <v>16.5</v>
      </c>
      <c r="AZ30" s="131">
        <f t="shared" si="30"/>
        <v>16.5</v>
      </c>
      <c r="BA30" s="132">
        <f t="shared" si="31"/>
        <v>1</v>
      </c>
      <c r="BB30" s="128">
        <f t="shared" si="32"/>
        <v>16.5</v>
      </c>
      <c r="BC30" s="129">
        <f t="shared" si="33"/>
        <v>1</v>
      </c>
      <c r="BD30" s="133">
        <f t="shared" si="34"/>
        <v>11.266666666666667</v>
      </c>
      <c r="BE30" s="134">
        <f t="shared" si="35"/>
        <v>30</v>
      </c>
      <c r="BF30" s="149"/>
      <c r="BG30" s="150"/>
      <c r="BH30" s="142">
        <f t="shared" si="36"/>
        <v>0</v>
      </c>
      <c r="BI30" s="143">
        <f t="shared" si="37"/>
        <v>0</v>
      </c>
      <c r="BJ30" s="149"/>
      <c r="BK30" s="150"/>
      <c r="BL30" s="142">
        <f t="shared" si="38"/>
        <v>0</v>
      </c>
      <c r="BM30" s="143">
        <f t="shared" si="39"/>
        <v>0</v>
      </c>
      <c r="BN30" s="149"/>
      <c r="BO30" s="150"/>
      <c r="BP30" s="142">
        <f t="shared" si="66"/>
        <v>0</v>
      </c>
      <c r="BQ30" s="143">
        <f t="shared" si="67"/>
        <v>0</v>
      </c>
      <c r="BR30" s="149"/>
      <c r="BS30" s="150"/>
      <c r="BT30" s="142">
        <f t="shared" si="40"/>
        <v>0</v>
      </c>
      <c r="BU30" s="143">
        <f t="shared" si="41"/>
        <v>0</v>
      </c>
      <c r="BV30" s="144">
        <f t="shared" si="42"/>
        <v>0</v>
      </c>
      <c r="BW30" s="145">
        <f t="shared" si="43"/>
        <v>0</v>
      </c>
      <c r="BX30" s="149"/>
      <c r="BY30" s="150"/>
      <c r="BZ30" s="142">
        <f t="shared" si="44"/>
        <v>0</v>
      </c>
      <c r="CA30" s="143">
        <f t="shared" si="45"/>
        <v>0</v>
      </c>
      <c r="CB30" s="146">
        <f t="shared" si="46"/>
        <v>0</v>
      </c>
      <c r="CC30" s="145">
        <f t="shared" si="47"/>
        <v>0</v>
      </c>
      <c r="CD30" s="150"/>
      <c r="CE30" s="147">
        <f t="shared" si="48"/>
        <v>0</v>
      </c>
      <c r="CF30" s="148">
        <f t="shared" si="49"/>
        <v>0</v>
      </c>
      <c r="CG30" s="146">
        <f t="shared" si="50"/>
        <v>0</v>
      </c>
      <c r="CH30" s="145">
        <f t="shared" si="51"/>
        <v>0</v>
      </c>
      <c r="CI30" s="149"/>
      <c r="CJ30" s="150"/>
      <c r="CK30" s="142">
        <f t="shared" si="52"/>
        <v>0</v>
      </c>
      <c r="CL30" s="143">
        <f t="shared" si="53"/>
        <v>0</v>
      </c>
      <c r="CM30" s="146">
        <f t="shared" si="54"/>
        <v>0</v>
      </c>
      <c r="CN30" s="145">
        <f t="shared" si="55"/>
        <v>0</v>
      </c>
      <c r="CO30" s="21">
        <f t="shared" si="56"/>
        <v>0</v>
      </c>
      <c r="CP30" s="22">
        <f t="shared" si="57"/>
        <v>0</v>
      </c>
      <c r="CQ30" s="2">
        <f t="shared" si="58"/>
        <v>11.266666666666667</v>
      </c>
      <c r="CR30" s="3">
        <f t="shared" si="59"/>
        <v>30</v>
      </c>
      <c r="CS30" s="4">
        <f t="shared" si="60"/>
        <v>0</v>
      </c>
      <c r="CT30" s="5">
        <f t="shared" si="61"/>
        <v>0</v>
      </c>
      <c r="CU30" s="23">
        <f t="shared" si="4"/>
        <v>5.6333333333333337</v>
      </c>
      <c r="CV30" s="6">
        <f t="shared" si="62"/>
        <v>30</v>
      </c>
      <c r="CW30" s="20">
        <f t="shared" si="63"/>
        <v>90</v>
      </c>
      <c r="CX30" s="9" t="str">
        <f t="shared" si="64"/>
        <v>مؤجل(ة)</v>
      </c>
      <c r="CY30" s="10"/>
      <c r="CZ30" s="15"/>
      <c r="DA30" s="12"/>
    </row>
    <row r="31" spans="2:105" ht="29.25" customHeight="1" thickBot="1">
      <c r="B31" s="1">
        <f t="shared" si="65"/>
        <v>26</v>
      </c>
      <c r="C31" s="158" t="s">
        <v>144</v>
      </c>
      <c r="D31" s="138" t="s">
        <v>145</v>
      </c>
      <c r="E31" s="34" t="s">
        <v>586</v>
      </c>
      <c r="F31" s="32">
        <v>35949</v>
      </c>
      <c r="G31" s="33" t="s">
        <v>810</v>
      </c>
      <c r="H31" s="28">
        <v>12.08</v>
      </c>
      <c r="I31" s="29">
        <v>30</v>
      </c>
      <c r="J31" s="30">
        <v>12</v>
      </c>
      <c r="K31" s="31">
        <v>30</v>
      </c>
      <c r="L31" s="18">
        <f t="shared" si="68"/>
        <v>12.04</v>
      </c>
      <c r="M31" s="19">
        <f t="shared" si="69"/>
        <v>60</v>
      </c>
      <c r="N31" s="149">
        <v>11.5</v>
      </c>
      <c r="O31" s="150">
        <v>11</v>
      </c>
      <c r="P31" s="120">
        <f t="shared" si="8"/>
        <v>11.25</v>
      </c>
      <c r="Q31" s="121">
        <f t="shared" si="9"/>
        <v>6</v>
      </c>
      <c r="R31" s="135">
        <v>13.5</v>
      </c>
      <c r="S31" s="136">
        <v>14.25</v>
      </c>
      <c r="T31" s="120">
        <f t="shared" si="10"/>
        <v>13.875</v>
      </c>
      <c r="U31" s="121">
        <f t="shared" si="11"/>
        <v>6</v>
      </c>
      <c r="V31" s="135">
        <v>14</v>
      </c>
      <c r="W31" s="136">
        <v>11.5</v>
      </c>
      <c r="X31" s="120">
        <f t="shared" si="12"/>
        <v>12.75</v>
      </c>
      <c r="Y31" s="121">
        <f t="shared" si="13"/>
        <v>5</v>
      </c>
      <c r="Z31" s="124">
        <f t="shared" si="14"/>
        <v>12.625</v>
      </c>
      <c r="AA31" s="125">
        <f t="shared" si="15"/>
        <v>17</v>
      </c>
      <c r="AB31" s="136">
        <v>11</v>
      </c>
      <c r="AC31" s="126">
        <f t="shared" si="16"/>
        <v>11</v>
      </c>
      <c r="AD31" s="127">
        <f t="shared" si="17"/>
        <v>3</v>
      </c>
      <c r="AE31" s="135">
        <v>13.5</v>
      </c>
      <c r="AF31" s="136">
        <v>6.5</v>
      </c>
      <c r="AG31" s="120">
        <f t="shared" si="18"/>
        <v>10</v>
      </c>
      <c r="AH31" s="121">
        <f t="shared" si="19"/>
        <v>3</v>
      </c>
      <c r="AI31" s="135">
        <v>10</v>
      </c>
      <c r="AJ31" s="136">
        <v>4</v>
      </c>
      <c r="AK31" s="120">
        <f t="shared" si="20"/>
        <v>7</v>
      </c>
      <c r="AL31" s="121">
        <f t="shared" si="21"/>
        <v>0</v>
      </c>
      <c r="AM31" s="128">
        <f t="shared" si="22"/>
        <v>9</v>
      </c>
      <c r="AN31" s="129">
        <f t="shared" si="23"/>
        <v>6</v>
      </c>
      <c r="AO31" s="135">
        <v>11.5</v>
      </c>
      <c r="AP31" s="136">
        <v>9</v>
      </c>
      <c r="AQ31" s="120">
        <f t="shared" si="24"/>
        <v>10.25</v>
      </c>
      <c r="AR31" s="121">
        <f t="shared" si="25"/>
        <v>2</v>
      </c>
      <c r="AS31" s="135">
        <v>14</v>
      </c>
      <c r="AT31" s="136">
        <v>19</v>
      </c>
      <c r="AU31" s="120">
        <f t="shared" si="26"/>
        <v>16.5</v>
      </c>
      <c r="AV31" s="121">
        <f t="shared" si="27"/>
        <v>1</v>
      </c>
      <c r="AW31" s="128">
        <f t="shared" si="28"/>
        <v>12.333333333333334</v>
      </c>
      <c r="AX31" s="129">
        <f t="shared" si="29"/>
        <v>3</v>
      </c>
      <c r="AY31" s="137">
        <v>12.5</v>
      </c>
      <c r="AZ31" s="131">
        <f t="shared" si="30"/>
        <v>12.5</v>
      </c>
      <c r="BA31" s="132">
        <f t="shared" si="31"/>
        <v>1</v>
      </c>
      <c r="BB31" s="128">
        <f t="shared" si="32"/>
        <v>12.5</v>
      </c>
      <c r="BC31" s="129">
        <f t="shared" si="33"/>
        <v>1</v>
      </c>
      <c r="BD31" s="133">
        <f t="shared" si="34"/>
        <v>11.35</v>
      </c>
      <c r="BE31" s="134">
        <f t="shared" si="35"/>
        <v>30</v>
      </c>
      <c r="BF31" s="149"/>
      <c r="BG31" s="150"/>
      <c r="BH31" s="142">
        <f t="shared" si="36"/>
        <v>0</v>
      </c>
      <c r="BI31" s="143">
        <f t="shared" si="37"/>
        <v>0</v>
      </c>
      <c r="BJ31" s="149"/>
      <c r="BK31" s="150"/>
      <c r="BL31" s="142">
        <f t="shared" si="38"/>
        <v>0</v>
      </c>
      <c r="BM31" s="143">
        <f t="shared" si="39"/>
        <v>0</v>
      </c>
      <c r="BN31" s="149"/>
      <c r="BO31" s="150"/>
      <c r="BP31" s="142">
        <f t="shared" si="66"/>
        <v>0</v>
      </c>
      <c r="BQ31" s="143">
        <f t="shared" si="67"/>
        <v>0</v>
      </c>
      <c r="BR31" s="149"/>
      <c r="BS31" s="150"/>
      <c r="BT31" s="142">
        <f t="shared" si="40"/>
        <v>0</v>
      </c>
      <c r="BU31" s="143">
        <f t="shared" si="41"/>
        <v>0</v>
      </c>
      <c r="BV31" s="144">
        <f t="shared" si="42"/>
        <v>0</v>
      </c>
      <c r="BW31" s="145">
        <f t="shared" si="43"/>
        <v>0</v>
      </c>
      <c r="BX31" s="149"/>
      <c r="BY31" s="150"/>
      <c r="BZ31" s="142">
        <f t="shared" si="44"/>
        <v>0</v>
      </c>
      <c r="CA31" s="143">
        <f t="shared" si="45"/>
        <v>0</v>
      </c>
      <c r="CB31" s="146">
        <f t="shared" si="46"/>
        <v>0</v>
      </c>
      <c r="CC31" s="145">
        <f t="shared" si="47"/>
        <v>0</v>
      </c>
      <c r="CD31" s="150"/>
      <c r="CE31" s="147">
        <f t="shared" si="48"/>
        <v>0</v>
      </c>
      <c r="CF31" s="148">
        <f t="shared" si="49"/>
        <v>0</v>
      </c>
      <c r="CG31" s="146">
        <f t="shared" si="50"/>
        <v>0</v>
      </c>
      <c r="CH31" s="145">
        <f t="shared" si="51"/>
        <v>0</v>
      </c>
      <c r="CI31" s="149"/>
      <c r="CJ31" s="150"/>
      <c r="CK31" s="142">
        <f t="shared" si="52"/>
        <v>0</v>
      </c>
      <c r="CL31" s="143">
        <f t="shared" si="53"/>
        <v>0</v>
      </c>
      <c r="CM31" s="146">
        <f t="shared" si="54"/>
        <v>0</v>
      </c>
      <c r="CN31" s="145">
        <f t="shared" si="55"/>
        <v>0</v>
      </c>
      <c r="CO31" s="21">
        <f t="shared" si="56"/>
        <v>0</v>
      </c>
      <c r="CP31" s="22">
        <f t="shared" si="57"/>
        <v>0</v>
      </c>
      <c r="CQ31" s="2">
        <f t="shared" si="58"/>
        <v>11.35</v>
      </c>
      <c r="CR31" s="3">
        <f t="shared" si="59"/>
        <v>30</v>
      </c>
      <c r="CS31" s="4">
        <f t="shared" si="60"/>
        <v>0</v>
      </c>
      <c r="CT31" s="5">
        <f t="shared" si="61"/>
        <v>0</v>
      </c>
      <c r="CU31" s="23">
        <f t="shared" si="4"/>
        <v>5.6749999999999998</v>
      </c>
      <c r="CV31" s="6">
        <f t="shared" si="62"/>
        <v>30</v>
      </c>
      <c r="CW31" s="20">
        <f t="shared" si="63"/>
        <v>90</v>
      </c>
      <c r="CX31" s="9" t="str">
        <f t="shared" si="64"/>
        <v>مؤجل(ة)</v>
      </c>
      <c r="CY31" s="10"/>
      <c r="CZ31" s="15"/>
      <c r="DA31" s="12"/>
    </row>
    <row r="32" spans="2:105" ht="29.25" customHeight="1" thickBot="1">
      <c r="B32" s="1">
        <f t="shared" si="65"/>
        <v>27</v>
      </c>
      <c r="C32" s="158" t="s">
        <v>146</v>
      </c>
      <c r="D32" s="138" t="s">
        <v>147</v>
      </c>
      <c r="E32" s="13" t="s">
        <v>587</v>
      </c>
      <c r="F32" s="32">
        <v>35445</v>
      </c>
      <c r="G32" s="33" t="s">
        <v>83</v>
      </c>
      <c r="H32" s="28">
        <v>10.029999999999999</v>
      </c>
      <c r="I32" s="29">
        <v>30</v>
      </c>
      <c r="J32" s="30">
        <v>10.07</v>
      </c>
      <c r="K32" s="31">
        <v>30</v>
      </c>
      <c r="L32" s="18">
        <f t="shared" si="68"/>
        <v>10.050000000000001</v>
      </c>
      <c r="M32" s="19">
        <f t="shared" si="69"/>
        <v>60</v>
      </c>
      <c r="N32" s="149">
        <v>14.5</v>
      </c>
      <c r="O32" s="150">
        <v>3</v>
      </c>
      <c r="P32" s="120">
        <f t="shared" si="8"/>
        <v>8.75</v>
      </c>
      <c r="Q32" s="121">
        <f t="shared" si="9"/>
        <v>0</v>
      </c>
      <c r="R32" s="135">
        <v>13.5</v>
      </c>
      <c r="S32" s="136">
        <v>7</v>
      </c>
      <c r="T32" s="120">
        <f t="shared" si="10"/>
        <v>10.25</v>
      </c>
      <c r="U32" s="121">
        <f t="shared" si="11"/>
        <v>6</v>
      </c>
      <c r="V32" s="135">
        <v>13</v>
      </c>
      <c r="W32" s="136">
        <v>11</v>
      </c>
      <c r="X32" s="120">
        <f t="shared" si="12"/>
        <v>12</v>
      </c>
      <c r="Y32" s="121">
        <f t="shared" si="13"/>
        <v>5</v>
      </c>
      <c r="Z32" s="124">
        <f t="shared" si="14"/>
        <v>10.333333333333334</v>
      </c>
      <c r="AA32" s="125">
        <f t="shared" si="15"/>
        <v>17</v>
      </c>
      <c r="AB32" s="136">
        <v>12</v>
      </c>
      <c r="AC32" s="126">
        <f t="shared" si="16"/>
        <v>12</v>
      </c>
      <c r="AD32" s="127">
        <f t="shared" si="17"/>
        <v>3</v>
      </c>
      <c r="AE32" s="135">
        <v>12.5</v>
      </c>
      <c r="AF32" s="136">
        <v>5</v>
      </c>
      <c r="AG32" s="120">
        <f t="shared" si="18"/>
        <v>8.75</v>
      </c>
      <c r="AH32" s="121">
        <f t="shared" si="19"/>
        <v>0</v>
      </c>
      <c r="AI32" s="135">
        <v>10</v>
      </c>
      <c r="AJ32" s="136">
        <v>7.25</v>
      </c>
      <c r="AK32" s="120">
        <f t="shared" si="20"/>
        <v>8.625</v>
      </c>
      <c r="AL32" s="121">
        <f t="shared" si="21"/>
        <v>0</v>
      </c>
      <c r="AM32" s="128">
        <f t="shared" si="22"/>
        <v>9.35</v>
      </c>
      <c r="AN32" s="129">
        <f t="shared" si="23"/>
        <v>3</v>
      </c>
      <c r="AO32" s="135">
        <v>11.5</v>
      </c>
      <c r="AP32" s="136">
        <v>7</v>
      </c>
      <c r="AQ32" s="120">
        <f t="shared" si="24"/>
        <v>9.25</v>
      </c>
      <c r="AR32" s="121">
        <f t="shared" si="25"/>
        <v>0</v>
      </c>
      <c r="AS32" s="135">
        <v>14</v>
      </c>
      <c r="AT32" s="136">
        <v>16</v>
      </c>
      <c r="AU32" s="120">
        <f t="shared" si="26"/>
        <v>15</v>
      </c>
      <c r="AV32" s="121">
        <f t="shared" si="27"/>
        <v>1</v>
      </c>
      <c r="AW32" s="128">
        <f t="shared" si="28"/>
        <v>11.166666666666666</v>
      </c>
      <c r="AX32" s="129">
        <f t="shared" si="29"/>
        <v>3</v>
      </c>
      <c r="AY32" s="137">
        <v>12.5</v>
      </c>
      <c r="AZ32" s="131">
        <f t="shared" si="30"/>
        <v>12.5</v>
      </c>
      <c r="BA32" s="132">
        <f t="shared" si="31"/>
        <v>1</v>
      </c>
      <c r="BB32" s="128">
        <f t="shared" si="32"/>
        <v>12.5</v>
      </c>
      <c r="BC32" s="129">
        <f t="shared" si="33"/>
        <v>1</v>
      </c>
      <c r="BD32" s="133">
        <f t="shared" si="34"/>
        <v>10.316666666666666</v>
      </c>
      <c r="BE32" s="134">
        <f t="shared" si="35"/>
        <v>30</v>
      </c>
      <c r="BF32" s="149"/>
      <c r="BG32" s="150"/>
      <c r="BH32" s="142">
        <f t="shared" si="36"/>
        <v>0</v>
      </c>
      <c r="BI32" s="143">
        <f t="shared" si="37"/>
        <v>0</v>
      </c>
      <c r="BJ32" s="149"/>
      <c r="BK32" s="150"/>
      <c r="BL32" s="142">
        <f t="shared" si="38"/>
        <v>0</v>
      </c>
      <c r="BM32" s="143">
        <f t="shared" si="39"/>
        <v>0</v>
      </c>
      <c r="BN32" s="149"/>
      <c r="BO32" s="150"/>
      <c r="BP32" s="142">
        <f t="shared" si="66"/>
        <v>0</v>
      </c>
      <c r="BQ32" s="143">
        <f t="shared" si="67"/>
        <v>0</v>
      </c>
      <c r="BR32" s="149"/>
      <c r="BS32" s="150"/>
      <c r="BT32" s="142">
        <f t="shared" si="40"/>
        <v>0</v>
      </c>
      <c r="BU32" s="143">
        <f t="shared" si="41"/>
        <v>0</v>
      </c>
      <c r="BV32" s="144">
        <f t="shared" si="42"/>
        <v>0</v>
      </c>
      <c r="BW32" s="145">
        <f t="shared" si="43"/>
        <v>0</v>
      </c>
      <c r="BX32" s="149"/>
      <c r="BY32" s="150"/>
      <c r="BZ32" s="142">
        <f t="shared" si="44"/>
        <v>0</v>
      </c>
      <c r="CA32" s="143">
        <f t="shared" si="45"/>
        <v>0</v>
      </c>
      <c r="CB32" s="146">
        <f t="shared" si="46"/>
        <v>0</v>
      </c>
      <c r="CC32" s="145">
        <f t="shared" si="47"/>
        <v>0</v>
      </c>
      <c r="CD32" s="150"/>
      <c r="CE32" s="147">
        <f t="shared" si="48"/>
        <v>0</v>
      </c>
      <c r="CF32" s="148">
        <f t="shared" si="49"/>
        <v>0</v>
      </c>
      <c r="CG32" s="146">
        <f t="shared" si="50"/>
        <v>0</v>
      </c>
      <c r="CH32" s="145">
        <f t="shared" si="51"/>
        <v>0</v>
      </c>
      <c r="CI32" s="149"/>
      <c r="CJ32" s="150"/>
      <c r="CK32" s="142">
        <f t="shared" si="52"/>
        <v>0</v>
      </c>
      <c r="CL32" s="143">
        <f t="shared" si="53"/>
        <v>0</v>
      </c>
      <c r="CM32" s="146">
        <f t="shared" si="54"/>
        <v>0</v>
      </c>
      <c r="CN32" s="145">
        <f t="shared" si="55"/>
        <v>0</v>
      </c>
      <c r="CO32" s="21">
        <f t="shared" si="56"/>
        <v>0</v>
      </c>
      <c r="CP32" s="22">
        <f t="shared" si="57"/>
        <v>0</v>
      </c>
      <c r="CQ32" s="2">
        <f t="shared" si="58"/>
        <v>10.316666666666666</v>
      </c>
      <c r="CR32" s="3">
        <f t="shared" si="59"/>
        <v>30</v>
      </c>
      <c r="CS32" s="4">
        <f t="shared" si="60"/>
        <v>0</v>
      </c>
      <c r="CT32" s="5">
        <f t="shared" si="61"/>
        <v>0</v>
      </c>
      <c r="CU32" s="23">
        <f t="shared" si="4"/>
        <v>5.1583333333333332</v>
      </c>
      <c r="CV32" s="6">
        <f t="shared" si="62"/>
        <v>30</v>
      </c>
      <c r="CW32" s="20">
        <f t="shared" si="63"/>
        <v>90</v>
      </c>
      <c r="CX32" s="9" t="str">
        <f t="shared" si="64"/>
        <v>مؤجل(ة)</v>
      </c>
      <c r="CY32" s="10"/>
      <c r="CZ32" s="15"/>
      <c r="DA32" s="12"/>
    </row>
    <row r="33" spans="1:105" ht="29.25" customHeight="1" thickBot="1">
      <c r="B33" s="1">
        <f t="shared" si="65"/>
        <v>28</v>
      </c>
      <c r="C33" s="158" t="s">
        <v>148</v>
      </c>
      <c r="D33" s="138" t="s">
        <v>149</v>
      </c>
      <c r="E33" s="13" t="s">
        <v>591</v>
      </c>
      <c r="F33" s="32">
        <v>36006</v>
      </c>
      <c r="G33" s="33" t="s">
        <v>83</v>
      </c>
      <c r="H33" s="28">
        <v>10.01</v>
      </c>
      <c r="I33" s="29">
        <v>30</v>
      </c>
      <c r="J33" s="30">
        <v>10.01</v>
      </c>
      <c r="K33" s="31">
        <v>30</v>
      </c>
      <c r="L33" s="18">
        <f t="shared" si="68"/>
        <v>10.01</v>
      </c>
      <c r="M33" s="19">
        <f t="shared" si="69"/>
        <v>60</v>
      </c>
      <c r="N33" s="149">
        <v>16</v>
      </c>
      <c r="O33" s="150">
        <v>6.5</v>
      </c>
      <c r="P33" s="120">
        <f t="shared" si="8"/>
        <v>11.25</v>
      </c>
      <c r="Q33" s="121">
        <f t="shared" si="9"/>
        <v>6</v>
      </c>
      <c r="R33" s="135">
        <v>13</v>
      </c>
      <c r="S33" s="136">
        <v>7.75</v>
      </c>
      <c r="T33" s="120">
        <f t="shared" si="10"/>
        <v>10.375</v>
      </c>
      <c r="U33" s="121">
        <f t="shared" si="11"/>
        <v>6</v>
      </c>
      <c r="V33" s="135">
        <v>11</v>
      </c>
      <c r="W33" s="136">
        <v>10.5</v>
      </c>
      <c r="X33" s="120">
        <f t="shared" si="12"/>
        <v>10.75</v>
      </c>
      <c r="Y33" s="121">
        <f t="shared" si="13"/>
        <v>5</v>
      </c>
      <c r="Z33" s="124">
        <f t="shared" si="14"/>
        <v>10.791666666666666</v>
      </c>
      <c r="AA33" s="125">
        <f t="shared" si="15"/>
        <v>17</v>
      </c>
      <c r="AB33" s="136">
        <v>13.5</v>
      </c>
      <c r="AC33" s="126">
        <f t="shared" si="16"/>
        <v>13.5</v>
      </c>
      <c r="AD33" s="127">
        <f t="shared" si="17"/>
        <v>3</v>
      </c>
      <c r="AE33" s="135">
        <v>11.5</v>
      </c>
      <c r="AF33" s="136">
        <v>2.5</v>
      </c>
      <c r="AG33" s="120">
        <f t="shared" si="18"/>
        <v>7</v>
      </c>
      <c r="AH33" s="121">
        <f t="shared" si="19"/>
        <v>0</v>
      </c>
      <c r="AI33" s="135">
        <v>7.5</v>
      </c>
      <c r="AJ33" s="136">
        <v>2.75</v>
      </c>
      <c r="AK33" s="120">
        <f t="shared" si="20"/>
        <v>5.125</v>
      </c>
      <c r="AL33" s="121">
        <f t="shared" si="21"/>
        <v>0</v>
      </c>
      <c r="AM33" s="128">
        <f t="shared" si="22"/>
        <v>7.55</v>
      </c>
      <c r="AN33" s="129">
        <f t="shared" si="23"/>
        <v>3</v>
      </c>
      <c r="AO33" s="135">
        <v>11.5</v>
      </c>
      <c r="AP33" s="136">
        <v>5</v>
      </c>
      <c r="AQ33" s="120">
        <f t="shared" si="24"/>
        <v>8.25</v>
      </c>
      <c r="AR33" s="121">
        <f t="shared" si="25"/>
        <v>0</v>
      </c>
      <c r="AS33" s="135">
        <v>15</v>
      </c>
      <c r="AT33" s="136">
        <v>17</v>
      </c>
      <c r="AU33" s="120">
        <f t="shared" si="26"/>
        <v>16</v>
      </c>
      <c r="AV33" s="121">
        <f t="shared" si="27"/>
        <v>1</v>
      </c>
      <c r="AW33" s="128">
        <f t="shared" si="28"/>
        <v>10.833333333333334</v>
      </c>
      <c r="AX33" s="129">
        <f t="shared" si="29"/>
        <v>3</v>
      </c>
      <c r="AY33" s="137">
        <v>14.5</v>
      </c>
      <c r="AZ33" s="131">
        <f t="shared" si="30"/>
        <v>14.5</v>
      </c>
      <c r="BA33" s="132">
        <f t="shared" si="31"/>
        <v>1</v>
      </c>
      <c r="BB33" s="128">
        <f t="shared" si="32"/>
        <v>14.5</v>
      </c>
      <c r="BC33" s="129">
        <f t="shared" si="33"/>
        <v>1</v>
      </c>
      <c r="BD33" s="133">
        <f t="shared" si="34"/>
        <v>9.9666666666666668</v>
      </c>
      <c r="BE33" s="134">
        <f t="shared" si="35"/>
        <v>24</v>
      </c>
      <c r="BF33" s="149"/>
      <c r="BG33" s="150"/>
      <c r="BH33" s="142">
        <f t="shared" si="36"/>
        <v>0</v>
      </c>
      <c r="BI33" s="143">
        <f t="shared" si="37"/>
        <v>0</v>
      </c>
      <c r="BJ33" s="149"/>
      <c r="BK33" s="150"/>
      <c r="BL33" s="142">
        <f t="shared" si="38"/>
        <v>0</v>
      </c>
      <c r="BM33" s="143">
        <f t="shared" si="39"/>
        <v>0</v>
      </c>
      <c r="BN33" s="149"/>
      <c r="BO33" s="150"/>
      <c r="BP33" s="142">
        <f t="shared" si="66"/>
        <v>0</v>
      </c>
      <c r="BQ33" s="143">
        <f t="shared" si="67"/>
        <v>0</v>
      </c>
      <c r="BR33" s="149"/>
      <c r="BS33" s="150"/>
      <c r="BT33" s="142">
        <f t="shared" si="40"/>
        <v>0</v>
      </c>
      <c r="BU33" s="143">
        <f t="shared" si="41"/>
        <v>0</v>
      </c>
      <c r="BV33" s="144">
        <f t="shared" si="42"/>
        <v>0</v>
      </c>
      <c r="BW33" s="145">
        <f t="shared" si="43"/>
        <v>0</v>
      </c>
      <c r="BX33" s="149"/>
      <c r="BY33" s="150"/>
      <c r="BZ33" s="142">
        <f t="shared" si="44"/>
        <v>0</v>
      </c>
      <c r="CA33" s="143">
        <f t="shared" si="45"/>
        <v>0</v>
      </c>
      <c r="CB33" s="146">
        <f t="shared" si="46"/>
        <v>0</v>
      </c>
      <c r="CC33" s="145">
        <f t="shared" si="47"/>
        <v>0</v>
      </c>
      <c r="CD33" s="150"/>
      <c r="CE33" s="147">
        <f t="shared" si="48"/>
        <v>0</v>
      </c>
      <c r="CF33" s="148">
        <f t="shared" si="49"/>
        <v>0</v>
      </c>
      <c r="CG33" s="146">
        <f t="shared" si="50"/>
        <v>0</v>
      </c>
      <c r="CH33" s="145">
        <f t="shared" si="51"/>
        <v>0</v>
      </c>
      <c r="CI33" s="149"/>
      <c r="CJ33" s="150"/>
      <c r="CK33" s="142">
        <f t="shared" si="52"/>
        <v>0</v>
      </c>
      <c r="CL33" s="143">
        <f t="shared" si="53"/>
        <v>0</v>
      </c>
      <c r="CM33" s="146">
        <f t="shared" si="54"/>
        <v>0</v>
      </c>
      <c r="CN33" s="145">
        <f t="shared" si="55"/>
        <v>0</v>
      </c>
      <c r="CO33" s="21">
        <f t="shared" si="56"/>
        <v>0</v>
      </c>
      <c r="CP33" s="22">
        <f t="shared" si="57"/>
        <v>0</v>
      </c>
      <c r="CQ33" s="2">
        <f t="shared" si="58"/>
        <v>9.9666666666666668</v>
      </c>
      <c r="CR33" s="3">
        <f t="shared" si="59"/>
        <v>24</v>
      </c>
      <c r="CS33" s="4">
        <f t="shared" si="60"/>
        <v>0</v>
      </c>
      <c r="CT33" s="5">
        <f t="shared" si="61"/>
        <v>0</v>
      </c>
      <c r="CU33" s="23">
        <f t="shared" si="4"/>
        <v>4.9833333333333334</v>
      </c>
      <c r="CV33" s="6">
        <f t="shared" si="62"/>
        <v>24</v>
      </c>
      <c r="CW33" s="20">
        <f t="shared" si="63"/>
        <v>84</v>
      </c>
      <c r="CX33" s="9" t="str">
        <f t="shared" si="64"/>
        <v>مؤجل(ة)</v>
      </c>
      <c r="CY33" s="10"/>
      <c r="CZ33" s="16"/>
      <c r="DA33" s="12"/>
    </row>
    <row r="34" spans="1:105" ht="29.25" customHeight="1" thickBot="1">
      <c r="B34" s="1">
        <f t="shared" si="65"/>
        <v>29</v>
      </c>
      <c r="C34" s="158" t="s">
        <v>150</v>
      </c>
      <c r="D34" s="138" t="s">
        <v>134</v>
      </c>
      <c r="E34" s="13" t="s">
        <v>592</v>
      </c>
      <c r="F34" s="32">
        <v>36254</v>
      </c>
      <c r="G34" s="33" t="s">
        <v>811</v>
      </c>
      <c r="H34" s="28">
        <v>10</v>
      </c>
      <c r="I34" s="29">
        <v>30</v>
      </c>
      <c r="J34" s="30">
        <v>10</v>
      </c>
      <c r="K34" s="31">
        <v>30</v>
      </c>
      <c r="L34" s="18">
        <f t="shared" si="68"/>
        <v>10</v>
      </c>
      <c r="M34" s="19">
        <f t="shared" si="69"/>
        <v>60</v>
      </c>
      <c r="N34" s="149">
        <v>10</v>
      </c>
      <c r="O34" s="150">
        <v>3</v>
      </c>
      <c r="P34" s="120">
        <f t="shared" si="8"/>
        <v>6.5</v>
      </c>
      <c r="Q34" s="121">
        <f t="shared" si="9"/>
        <v>0</v>
      </c>
      <c r="R34" s="135">
        <v>12</v>
      </c>
      <c r="S34" s="136">
        <v>7.25</v>
      </c>
      <c r="T34" s="120">
        <f t="shared" si="10"/>
        <v>9.625</v>
      </c>
      <c r="U34" s="121">
        <f t="shared" si="11"/>
        <v>0</v>
      </c>
      <c r="V34" s="135">
        <v>8</v>
      </c>
      <c r="W34" s="136">
        <v>7</v>
      </c>
      <c r="X34" s="120">
        <f t="shared" si="12"/>
        <v>7.5</v>
      </c>
      <c r="Y34" s="121">
        <f t="shared" si="13"/>
        <v>0</v>
      </c>
      <c r="Z34" s="124">
        <f t="shared" si="14"/>
        <v>7.875</v>
      </c>
      <c r="AA34" s="125">
        <f t="shared" si="15"/>
        <v>0</v>
      </c>
      <c r="AB34" s="136">
        <v>10</v>
      </c>
      <c r="AC34" s="126">
        <f t="shared" si="16"/>
        <v>10</v>
      </c>
      <c r="AD34" s="127">
        <f t="shared" si="17"/>
        <v>3</v>
      </c>
      <c r="AE34" s="135">
        <v>8</v>
      </c>
      <c r="AF34" s="136">
        <v>4</v>
      </c>
      <c r="AG34" s="120">
        <f t="shared" si="18"/>
        <v>6</v>
      </c>
      <c r="AH34" s="121">
        <f t="shared" si="19"/>
        <v>0</v>
      </c>
      <c r="AI34" s="135">
        <v>6</v>
      </c>
      <c r="AJ34" s="136">
        <v>0</v>
      </c>
      <c r="AK34" s="120">
        <f t="shared" si="20"/>
        <v>3</v>
      </c>
      <c r="AL34" s="121">
        <f t="shared" si="21"/>
        <v>0</v>
      </c>
      <c r="AM34" s="128">
        <f t="shared" si="22"/>
        <v>5.6</v>
      </c>
      <c r="AN34" s="129">
        <f t="shared" si="23"/>
        <v>3</v>
      </c>
      <c r="AO34" s="135">
        <v>11.5</v>
      </c>
      <c r="AP34" s="136">
        <v>5</v>
      </c>
      <c r="AQ34" s="120">
        <f t="shared" si="24"/>
        <v>8.25</v>
      </c>
      <c r="AR34" s="121">
        <f t="shared" si="25"/>
        <v>0</v>
      </c>
      <c r="AS34" s="135">
        <v>10</v>
      </c>
      <c r="AT34" s="136">
        <v>5</v>
      </c>
      <c r="AU34" s="120">
        <f t="shared" si="26"/>
        <v>7.5</v>
      </c>
      <c r="AV34" s="121">
        <f t="shared" si="27"/>
        <v>0</v>
      </c>
      <c r="AW34" s="128">
        <f t="shared" si="28"/>
        <v>8</v>
      </c>
      <c r="AX34" s="129">
        <f t="shared" si="29"/>
        <v>0</v>
      </c>
      <c r="AY34" s="137">
        <v>3.5</v>
      </c>
      <c r="AZ34" s="131">
        <f t="shared" si="30"/>
        <v>3.5</v>
      </c>
      <c r="BA34" s="132">
        <f t="shared" si="31"/>
        <v>0</v>
      </c>
      <c r="BB34" s="128">
        <f t="shared" si="32"/>
        <v>3.5</v>
      </c>
      <c r="BC34" s="129">
        <f t="shared" si="33"/>
        <v>0</v>
      </c>
      <c r="BD34" s="133">
        <f t="shared" si="34"/>
        <v>6.85</v>
      </c>
      <c r="BE34" s="134">
        <f t="shared" si="35"/>
        <v>3</v>
      </c>
      <c r="BF34" s="149"/>
      <c r="BG34" s="150"/>
      <c r="BH34" s="142">
        <f t="shared" si="36"/>
        <v>0</v>
      </c>
      <c r="BI34" s="143">
        <f t="shared" si="37"/>
        <v>0</v>
      </c>
      <c r="BJ34" s="149"/>
      <c r="BK34" s="150"/>
      <c r="BL34" s="142">
        <f t="shared" si="38"/>
        <v>0</v>
      </c>
      <c r="BM34" s="143">
        <f t="shared" si="39"/>
        <v>0</v>
      </c>
      <c r="BN34" s="149"/>
      <c r="BO34" s="150"/>
      <c r="BP34" s="142">
        <f t="shared" si="66"/>
        <v>0</v>
      </c>
      <c r="BQ34" s="143">
        <f t="shared" si="67"/>
        <v>0</v>
      </c>
      <c r="BR34" s="149"/>
      <c r="BS34" s="150"/>
      <c r="BT34" s="142">
        <f t="shared" si="40"/>
        <v>0</v>
      </c>
      <c r="BU34" s="143">
        <f t="shared" si="41"/>
        <v>0</v>
      </c>
      <c r="BV34" s="144">
        <f t="shared" si="42"/>
        <v>0</v>
      </c>
      <c r="BW34" s="145">
        <f t="shared" si="43"/>
        <v>0</v>
      </c>
      <c r="BX34" s="149"/>
      <c r="BY34" s="150"/>
      <c r="BZ34" s="142">
        <f t="shared" si="44"/>
        <v>0</v>
      </c>
      <c r="CA34" s="143">
        <f t="shared" si="45"/>
        <v>0</v>
      </c>
      <c r="CB34" s="146">
        <f t="shared" si="46"/>
        <v>0</v>
      </c>
      <c r="CC34" s="145">
        <f t="shared" si="47"/>
        <v>0</v>
      </c>
      <c r="CD34" s="150"/>
      <c r="CE34" s="147">
        <f t="shared" si="48"/>
        <v>0</v>
      </c>
      <c r="CF34" s="148">
        <f t="shared" si="49"/>
        <v>0</v>
      </c>
      <c r="CG34" s="146">
        <f t="shared" si="50"/>
        <v>0</v>
      </c>
      <c r="CH34" s="145">
        <f t="shared" si="51"/>
        <v>0</v>
      </c>
      <c r="CI34" s="149"/>
      <c r="CJ34" s="150"/>
      <c r="CK34" s="142">
        <f t="shared" si="52"/>
        <v>0</v>
      </c>
      <c r="CL34" s="143">
        <f t="shared" si="53"/>
        <v>0</v>
      </c>
      <c r="CM34" s="146">
        <f t="shared" si="54"/>
        <v>0</v>
      </c>
      <c r="CN34" s="145">
        <f t="shared" si="55"/>
        <v>0</v>
      </c>
      <c r="CO34" s="21">
        <f t="shared" si="56"/>
        <v>0</v>
      </c>
      <c r="CP34" s="22">
        <f t="shared" si="57"/>
        <v>0</v>
      </c>
      <c r="CQ34" s="2">
        <f t="shared" si="58"/>
        <v>6.85</v>
      </c>
      <c r="CR34" s="3">
        <f t="shared" si="59"/>
        <v>3</v>
      </c>
      <c r="CS34" s="4">
        <f t="shared" si="60"/>
        <v>0</v>
      </c>
      <c r="CT34" s="5">
        <f t="shared" si="61"/>
        <v>0</v>
      </c>
      <c r="CU34" s="23">
        <f t="shared" si="4"/>
        <v>3.4249999999999998</v>
      </c>
      <c r="CV34" s="6">
        <f t="shared" si="62"/>
        <v>3</v>
      </c>
      <c r="CW34" s="20">
        <f t="shared" si="63"/>
        <v>63</v>
      </c>
      <c r="CX34" s="9" t="str">
        <f t="shared" si="64"/>
        <v>مؤجل(ة)</v>
      </c>
      <c r="CY34" s="10"/>
      <c r="CZ34" s="15"/>
      <c r="DA34" s="12"/>
    </row>
    <row r="35" spans="1:105" ht="29.25" customHeight="1" thickBot="1">
      <c r="B35" s="1">
        <f t="shared" si="65"/>
        <v>30</v>
      </c>
      <c r="C35" s="161" t="s">
        <v>81</v>
      </c>
      <c r="D35" s="138" t="s">
        <v>151</v>
      </c>
      <c r="E35" s="13" t="s">
        <v>588</v>
      </c>
      <c r="F35" s="32">
        <v>36025</v>
      </c>
      <c r="G35" s="33" t="s">
        <v>83</v>
      </c>
      <c r="H35" s="28">
        <v>14.24</v>
      </c>
      <c r="I35" s="29">
        <v>30</v>
      </c>
      <c r="J35" s="30">
        <v>15.72</v>
      </c>
      <c r="K35" s="31">
        <v>30</v>
      </c>
      <c r="L35" s="18">
        <f t="shared" si="68"/>
        <v>14.98</v>
      </c>
      <c r="M35" s="19">
        <f t="shared" si="69"/>
        <v>60</v>
      </c>
      <c r="N35" s="149">
        <v>15</v>
      </c>
      <c r="O35" s="150">
        <v>5.75</v>
      </c>
      <c r="P35" s="120">
        <f t="shared" si="8"/>
        <v>10.375</v>
      </c>
      <c r="Q35" s="121">
        <f t="shared" si="9"/>
        <v>6</v>
      </c>
      <c r="R35" s="135">
        <v>14</v>
      </c>
      <c r="S35" s="136">
        <v>14</v>
      </c>
      <c r="T35" s="120">
        <f t="shared" si="10"/>
        <v>14</v>
      </c>
      <c r="U35" s="121">
        <f t="shared" si="11"/>
        <v>6</v>
      </c>
      <c r="V35" s="135">
        <v>13</v>
      </c>
      <c r="W35" s="136">
        <v>15</v>
      </c>
      <c r="X35" s="120">
        <f t="shared" si="12"/>
        <v>14</v>
      </c>
      <c r="Y35" s="121">
        <f t="shared" si="13"/>
        <v>5</v>
      </c>
      <c r="Z35" s="124">
        <f t="shared" si="14"/>
        <v>12.791666666666666</v>
      </c>
      <c r="AA35" s="125">
        <f t="shared" si="15"/>
        <v>17</v>
      </c>
      <c r="AB35" s="136">
        <v>17.5</v>
      </c>
      <c r="AC35" s="126">
        <f t="shared" si="16"/>
        <v>17.5</v>
      </c>
      <c r="AD35" s="127">
        <f t="shared" si="17"/>
        <v>3</v>
      </c>
      <c r="AE35" s="135">
        <v>15</v>
      </c>
      <c r="AF35" s="136">
        <v>8</v>
      </c>
      <c r="AG35" s="120">
        <f t="shared" si="18"/>
        <v>11.5</v>
      </c>
      <c r="AH35" s="121">
        <f t="shared" si="19"/>
        <v>3</v>
      </c>
      <c r="AI35" s="135">
        <v>17</v>
      </c>
      <c r="AJ35" s="136">
        <v>11</v>
      </c>
      <c r="AK35" s="120">
        <f t="shared" si="20"/>
        <v>14</v>
      </c>
      <c r="AL35" s="121">
        <f t="shared" si="21"/>
        <v>3</v>
      </c>
      <c r="AM35" s="128">
        <f t="shared" si="22"/>
        <v>13.7</v>
      </c>
      <c r="AN35" s="129">
        <f t="shared" si="23"/>
        <v>9</v>
      </c>
      <c r="AO35" s="135">
        <v>11.5</v>
      </c>
      <c r="AP35" s="136">
        <v>10</v>
      </c>
      <c r="AQ35" s="120">
        <f t="shared" si="24"/>
        <v>10.75</v>
      </c>
      <c r="AR35" s="121">
        <f t="shared" si="25"/>
        <v>2</v>
      </c>
      <c r="AS35" s="135">
        <v>17.5</v>
      </c>
      <c r="AT35" s="136">
        <v>16.5</v>
      </c>
      <c r="AU35" s="120">
        <f t="shared" si="26"/>
        <v>17</v>
      </c>
      <c r="AV35" s="121">
        <f t="shared" si="27"/>
        <v>1</v>
      </c>
      <c r="AW35" s="128">
        <f t="shared" si="28"/>
        <v>12.833333333333334</v>
      </c>
      <c r="AX35" s="129">
        <f t="shared" si="29"/>
        <v>3</v>
      </c>
      <c r="AY35" s="137">
        <v>14</v>
      </c>
      <c r="AZ35" s="131">
        <f t="shared" si="30"/>
        <v>14</v>
      </c>
      <c r="BA35" s="132">
        <f t="shared" si="31"/>
        <v>1</v>
      </c>
      <c r="BB35" s="128">
        <f t="shared" si="32"/>
        <v>14</v>
      </c>
      <c r="BC35" s="129">
        <f t="shared" si="33"/>
        <v>1</v>
      </c>
      <c r="BD35" s="133">
        <f t="shared" si="34"/>
        <v>13.183333333333334</v>
      </c>
      <c r="BE35" s="134">
        <f t="shared" si="35"/>
        <v>30</v>
      </c>
      <c r="BF35" s="149"/>
      <c r="BG35" s="150"/>
      <c r="BH35" s="142">
        <f t="shared" si="36"/>
        <v>0</v>
      </c>
      <c r="BI35" s="143">
        <f t="shared" si="37"/>
        <v>0</v>
      </c>
      <c r="BJ35" s="149"/>
      <c r="BK35" s="150"/>
      <c r="BL35" s="142">
        <f t="shared" si="38"/>
        <v>0</v>
      </c>
      <c r="BM35" s="143">
        <f t="shared" si="39"/>
        <v>0</v>
      </c>
      <c r="BN35" s="149"/>
      <c r="BO35" s="150"/>
      <c r="BP35" s="142">
        <f t="shared" si="66"/>
        <v>0</v>
      </c>
      <c r="BQ35" s="143">
        <f t="shared" si="67"/>
        <v>0</v>
      </c>
      <c r="BR35" s="149"/>
      <c r="BS35" s="150"/>
      <c r="BT35" s="142">
        <f t="shared" si="40"/>
        <v>0</v>
      </c>
      <c r="BU35" s="143">
        <f t="shared" si="41"/>
        <v>0</v>
      </c>
      <c r="BV35" s="144">
        <f t="shared" si="42"/>
        <v>0</v>
      </c>
      <c r="BW35" s="145">
        <f t="shared" si="43"/>
        <v>0</v>
      </c>
      <c r="BX35" s="149"/>
      <c r="BY35" s="150"/>
      <c r="BZ35" s="142">
        <f t="shared" si="44"/>
        <v>0</v>
      </c>
      <c r="CA35" s="143">
        <f t="shared" si="45"/>
        <v>0</v>
      </c>
      <c r="CB35" s="146">
        <f t="shared" si="46"/>
        <v>0</v>
      </c>
      <c r="CC35" s="145">
        <f t="shared" si="47"/>
        <v>0</v>
      </c>
      <c r="CD35" s="150"/>
      <c r="CE35" s="147">
        <f t="shared" si="48"/>
        <v>0</v>
      </c>
      <c r="CF35" s="148">
        <f t="shared" si="49"/>
        <v>0</v>
      </c>
      <c r="CG35" s="146">
        <f t="shared" si="50"/>
        <v>0</v>
      </c>
      <c r="CH35" s="145">
        <f t="shared" si="51"/>
        <v>0</v>
      </c>
      <c r="CI35" s="149"/>
      <c r="CJ35" s="150"/>
      <c r="CK35" s="142">
        <f t="shared" si="52"/>
        <v>0</v>
      </c>
      <c r="CL35" s="143">
        <f t="shared" si="53"/>
        <v>0</v>
      </c>
      <c r="CM35" s="146">
        <f t="shared" si="54"/>
        <v>0</v>
      </c>
      <c r="CN35" s="145">
        <f t="shared" si="55"/>
        <v>0</v>
      </c>
      <c r="CO35" s="21">
        <f t="shared" si="56"/>
        <v>0</v>
      </c>
      <c r="CP35" s="22">
        <f t="shared" si="57"/>
        <v>0</v>
      </c>
      <c r="CQ35" s="2">
        <f t="shared" si="58"/>
        <v>13.183333333333334</v>
      </c>
      <c r="CR35" s="3">
        <f t="shared" si="59"/>
        <v>30</v>
      </c>
      <c r="CS35" s="4">
        <f t="shared" si="60"/>
        <v>0</v>
      </c>
      <c r="CT35" s="5">
        <f t="shared" si="61"/>
        <v>0</v>
      </c>
      <c r="CU35" s="23">
        <f t="shared" si="4"/>
        <v>6.5916666666666668</v>
      </c>
      <c r="CV35" s="6">
        <f t="shared" si="62"/>
        <v>30</v>
      </c>
      <c r="CW35" s="20">
        <f t="shared" si="63"/>
        <v>90</v>
      </c>
      <c r="CX35" s="9" t="str">
        <f t="shared" si="64"/>
        <v>مؤجل(ة)</v>
      </c>
      <c r="CZ35" s="16"/>
      <c r="DA35" s="12"/>
    </row>
    <row r="36" spans="1:105" ht="29.25" customHeight="1" thickBot="1">
      <c r="B36" s="1">
        <f t="shared" si="65"/>
        <v>31</v>
      </c>
      <c r="C36" s="158" t="s">
        <v>87</v>
      </c>
      <c r="D36" s="138" t="s">
        <v>152</v>
      </c>
      <c r="E36" s="13" t="s">
        <v>589</v>
      </c>
      <c r="F36" s="32">
        <v>36436</v>
      </c>
      <c r="G36" s="33" t="s">
        <v>83</v>
      </c>
      <c r="H36" s="28">
        <v>10.38</v>
      </c>
      <c r="I36" s="29">
        <v>30</v>
      </c>
      <c r="J36" s="30">
        <v>10.27</v>
      </c>
      <c r="K36" s="31">
        <v>30</v>
      </c>
      <c r="L36" s="18">
        <f t="shared" si="68"/>
        <v>10.324999999999999</v>
      </c>
      <c r="M36" s="19">
        <f t="shared" si="69"/>
        <v>60</v>
      </c>
      <c r="N36" s="149">
        <v>16</v>
      </c>
      <c r="O36" s="150">
        <v>5</v>
      </c>
      <c r="P36" s="120">
        <f t="shared" si="8"/>
        <v>10.5</v>
      </c>
      <c r="Q36" s="121">
        <f t="shared" si="9"/>
        <v>6</v>
      </c>
      <c r="R36" s="135">
        <v>14</v>
      </c>
      <c r="S36" s="136">
        <v>6</v>
      </c>
      <c r="T36" s="120">
        <f t="shared" si="10"/>
        <v>10</v>
      </c>
      <c r="U36" s="121">
        <f t="shared" si="11"/>
        <v>6</v>
      </c>
      <c r="V36" s="135">
        <v>10.5</v>
      </c>
      <c r="W36" s="136">
        <v>7.5</v>
      </c>
      <c r="X36" s="120">
        <f t="shared" si="12"/>
        <v>9</v>
      </c>
      <c r="Y36" s="121">
        <f t="shared" si="13"/>
        <v>0</v>
      </c>
      <c r="Z36" s="124">
        <f t="shared" si="14"/>
        <v>9.8333333333333339</v>
      </c>
      <c r="AA36" s="125">
        <f t="shared" si="15"/>
        <v>12</v>
      </c>
      <c r="AB36" s="136">
        <v>11</v>
      </c>
      <c r="AC36" s="126">
        <f t="shared" si="16"/>
        <v>11</v>
      </c>
      <c r="AD36" s="127">
        <f t="shared" si="17"/>
        <v>3</v>
      </c>
      <c r="AE36" s="135">
        <v>13.5</v>
      </c>
      <c r="AF36" s="136">
        <v>4</v>
      </c>
      <c r="AG36" s="120">
        <f t="shared" si="18"/>
        <v>8.75</v>
      </c>
      <c r="AH36" s="121">
        <f t="shared" si="19"/>
        <v>0</v>
      </c>
      <c r="AI36" s="135">
        <v>7.5</v>
      </c>
      <c r="AJ36" s="136">
        <v>0</v>
      </c>
      <c r="AK36" s="120">
        <f t="shared" si="20"/>
        <v>3.75</v>
      </c>
      <c r="AL36" s="121">
        <f t="shared" si="21"/>
        <v>0</v>
      </c>
      <c r="AM36" s="128">
        <f t="shared" si="22"/>
        <v>7.2</v>
      </c>
      <c r="AN36" s="129">
        <f t="shared" si="23"/>
        <v>3</v>
      </c>
      <c r="AO36" s="135">
        <v>11.5</v>
      </c>
      <c r="AP36" s="136">
        <v>3</v>
      </c>
      <c r="AQ36" s="120">
        <f t="shared" si="24"/>
        <v>7.25</v>
      </c>
      <c r="AR36" s="121">
        <f t="shared" si="25"/>
        <v>0</v>
      </c>
      <c r="AS36" s="135">
        <v>14</v>
      </c>
      <c r="AT36" s="136">
        <v>11</v>
      </c>
      <c r="AU36" s="120">
        <f t="shared" si="26"/>
        <v>12.5</v>
      </c>
      <c r="AV36" s="121">
        <f t="shared" si="27"/>
        <v>1</v>
      </c>
      <c r="AW36" s="128">
        <f t="shared" si="28"/>
        <v>9</v>
      </c>
      <c r="AX36" s="129">
        <f t="shared" si="29"/>
        <v>1</v>
      </c>
      <c r="AY36" s="137">
        <v>14.5</v>
      </c>
      <c r="AZ36" s="131">
        <f t="shared" si="30"/>
        <v>14.5</v>
      </c>
      <c r="BA36" s="132">
        <f t="shared" si="31"/>
        <v>1</v>
      </c>
      <c r="BB36" s="128">
        <f t="shared" si="32"/>
        <v>14.5</v>
      </c>
      <c r="BC36" s="129">
        <f t="shared" si="33"/>
        <v>1</v>
      </c>
      <c r="BD36" s="133">
        <f t="shared" si="34"/>
        <v>9.1</v>
      </c>
      <c r="BE36" s="134">
        <f t="shared" si="35"/>
        <v>17</v>
      </c>
      <c r="BF36" s="149"/>
      <c r="BG36" s="150"/>
      <c r="BH36" s="142">
        <f t="shared" si="36"/>
        <v>0</v>
      </c>
      <c r="BI36" s="143">
        <f t="shared" si="37"/>
        <v>0</v>
      </c>
      <c r="BJ36" s="149"/>
      <c r="BK36" s="150"/>
      <c r="BL36" s="142">
        <f t="shared" si="38"/>
        <v>0</v>
      </c>
      <c r="BM36" s="143">
        <f t="shared" si="39"/>
        <v>0</v>
      </c>
      <c r="BN36" s="149"/>
      <c r="BO36" s="150"/>
      <c r="BP36" s="142">
        <f t="shared" si="66"/>
        <v>0</v>
      </c>
      <c r="BQ36" s="143">
        <f t="shared" si="67"/>
        <v>0</v>
      </c>
      <c r="BR36" s="149"/>
      <c r="BS36" s="150"/>
      <c r="BT36" s="142">
        <f t="shared" si="40"/>
        <v>0</v>
      </c>
      <c r="BU36" s="143">
        <f t="shared" si="41"/>
        <v>0</v>
      </c>
      <c r="BV36" s="144">
        <f t="shared" si="42"/>
        <v>0</v>
      </c>
      <c r="BW36" s="145">
        <f t="shared" si="43"/>
        <v>0</v>
      </c>
      <c r="BX36" s="149"/>
      <c r="BY36" s="150"/>
      <c r="BZ36" s="142">
        <f t="shared" si="44"/>
        <v>0</v>
      </c>
      <c r="CA36" s="143">
        <f t="shared" si="45"/>
        <v>0</v>
      </c>
      <c r="CB36" s="146">
        <f t="shared" si="46"/>
        <v>0</v>
      </c>
      <c r="CC36" s="145">
        <f t="shared" si="47"/>
        <v>0</v>
      </c>
      <c r="CD36" s="150"/>
      <c r="CE36" s="147">
        <f t="shared" si="48"/>
        <v>0</v>
      </c>
      <c r="CF36" s="148">
        <f t="shared" si="49"/>
        <v>0</v>
      </c>
      <c r="CG36" s="146">
        <f t="shared" si="50"/>
        <v>0</v>
      </c>
      <c r="CH36" s="145">
        <f t="shared" si="51"/>
        <v>0</v>
      </c>
      <c r="CI36" s="149"/>
      <c r="CJ36" s="150"/>
      <c r="CK36" s="142">
        <f t="shared" si="52"/>
        <v>0</v>
      </c>
      <c r="CL36" s="143">
        <f t="shared" si="53"/>
        <v>0</v>
      </c>
      <c r="CM36" s="146">
        <f t="shared" si="54"/>
        <v>0</v>
      </c>
      <c r="CN36" s="145">
        <f t="shared" si="55"/>
        <v>0</v>
      </c>
      <c r="CO36" s="21">
        <f t="shared" si="56"/>
        <v>0</v>
      </c>
      <c r="CP36" s="22">
        <f t="shared" si="57"/>
        <v>0</v>
      </c>
      <c r="CQ36" s="2">
        <f t="shared" si="58"/>
        <v>9.1</v>
      </c>
      <c r="CR36" s="3">
        <f t="shared" si="59"/>
        <v>17</v>
      </c>
      <c r="CS36" s="4">
        <f t="shared" si="60"/>
        <v>0</v>
      </c>
      <c r="CT36" s="5">
        <f t="shared" si="61"/>
        <v>0</v>
      </c>
      <c r="CU36" s="23">
        <f t="shared" si="4"/>
        <v>4.55</v>
      </c>
      <c r="CV36" s="6">
        <f t="shared" si="62"/>
        <v>17</v>
      </c>
      <c r="CW36" s="20">
        <f t="shared" si="63"/>
        <v>77</v>
      </c>
      <c r="CX36" s="9" t="str">
        <f t="shared" si="64"/>
        <v>مؤجل(ة)</v>
      </c>
      <c r="CY36" s="10"/>
      <c r="CZ36" s="15"/>
      <c r="DA36" s="12"/>
    </row>
    <row r="37" spans="1:105" ht="29.25" customHeight="1" thickBot="1">
      <c r="B37" s="1">
        <f t="shared" si="65"/>
        <v>32</v>
      </c>
      <c r="C37" s="158" t="s">
        <v>153</v>
      </c>
      <c r="D37" s="138" t="s">
        <v>154</v>
      </c>
      <c r="E37" s="13" t="s">
        <v>590</v>
      </c>
      <c r="F37" s="32">
        <v>34985</v>
      </c>
      <c r="G37" s="33" t="s">
        <v>812</v>
      </c>
      <c r="H37" s="28">
        <v>10.35</v>
      </c>
      <c r="I37" s="29">
        <v>30</v>
      </c>
      <c r="J37" s="30">
        <v>9.65</v>
      </c>
      <c r="K37" s="31">
        <v>30</v>
      </c>
      <c r="L37" s="18">
        <f t="shared" si="68"/>
        <v>10</v>
      </c>
      <c r="M37" s="19">
        <f t="shared" si="69"/>
        <v>60</v>
      </c>
      <c r="N37" s="149">
        <v>19</v>
      </c>
      <c r="O37" s="150">
        <v>11</v>
      </c>
      <c r="P37" s="120">
        <f t="shared" si="8"/>
        <v>15</v>
      </c>
      <c r="Q37" s="121">
        <f t="shared" si="9"/>
        <v>6</v>
      </c>
      <c r="R37" s="135">
        <v>14</v>
      </c>
      <c r="S37" s="136">
        <v>3.25</v>
      </c>
      <c r="T37" s="120">
        <f t="shared" si="10"/>
        <v>8.625</v>
      </c>
      <c r="U37" s="121">
        <f t="shared" si="11"/>
        <v>0</v>
      </c>
      <c r="V37" s="135">
        <v>7</v>
      </c>
      <c r="W37" s="136">
        <v>5.5</v>
      </c>
      <c r="X37" s="120">
        <f t="shared" si="12"/>
        <v>6.25</v>
      </c>
      <c r="Y37" s="121">
        <f t="shared" si="13"/>
        <v>0</v>
      </c>
      <c r="Z37" s="124">
        <f t="shared" si="14"/>
        <v>9.9583333333333339</v>
      </c>
      <c r="AA37" s="125">
        <f t="shared" si="15"/>
        <v>6</v>
      </c>
      <c r="AB37" s="136">
        <v>6.5</v>
      </c>
      <c r="AC37" s="126">
        <f t="shared" si="16"/>
        <v>6.5</v>
      </c>
      <c r="AD37" s="127">
        <f t="shared" si="17"/>
        <v>0</v>
      </c>
      <c r="AE37" s="135">
        <v>11</v>
      </c>
      <c r="AF37" s="136">
        <v>2</v>
      </c>
      <c r="AG37" s="120">
        <f t="shared" si="18"/>
        <v>6.5</v>
      </c>
      <c r="AH37" s="121">
        <f t="shared" si="19"/>
        <v>0</v>
      </c>
      <c r="AI37" s="135">
        <v>6</v>
      </c>
      <c r="AJ37" s="136">
        <v>3.5</v>
      </c>
      <c r="AK37" s="120">
        <f t="shared" si="20"/>
        <v>4.75</v>
      </c>
      <c r="AL37" s="121">
        <f t="shared" si="21"/>
        <v>0</v>
      </c>
      <c r="AM37" s="128">
        <f t="shared" si="22"/>
        <v>5.8</v>
      </c>
      <c r="AN37" s="129">
        <f t="shared" si="23"/>
        <v>0</v>
      </c>
      <c r="AO37" s="135">
        <v>11.5</v>
      </c>
      <c r="AP37" s="136">
        <v>7</v>
      </c>
      <c r="AQ37" s="120">
        <f t="shared" si="24"/>
        <v>9.25</v>
      </c>
      <c r="AR37" s="121">
        <f t="shared" si="25"/>
        <v>0</v>
      </c>
      <c r="AS37" s="135">
        <v>13</v>
      </c>
      <c r="AT37" s="136">
        <v>14</v>
      </c>
      <c r="AU37" s="120">
        <f t="shared" si="26"/>
        <v>13.5</v>
      </c>
      <c r="AV37" s="121">
        <f t="shared" si="27"/>
        <v>1</v>
      </c>
      <c r="AW37" s="128">
        <f t="shared" si="28"/>
        <v>10.666666666666666</v>
      </c>
      <c r="AX37" s="129">
        <f t="shared" si="29"/>
        <v>3</v>
      </c>
      <c r="AY37" s="137">
        <v>7.5</v>
      </c>
      <c r="AZ37" s="131">
        <f t="shared" si="30"/>
        <v>7.5</v>
      </c>
      <c r="BA37" s="132">
        <f t="shared" si="31"/>
        <v>0</v>
      </c>
      <c r="BB37" s="128">
        <f t="shared" si="32"/>
        <v>7.5</v>
      </c>
      <c r="BC37" s="129">
        <f t="shared" si="33"/>
        <v>0</v>
      </c>
      <c r="BD37" s="133">
        <f t="shared" si="34"/>
        <v>8.5500000000000007</v>
      </c>
      <c r="BE37" s="134">
        <f t="shared" si="35"/>
        <v>9</v>
      </c>
      <c r="BF37" s="149"/>
      <c r="BG37" s="150"/>
      <c r="BH37" s="142">
        <f t="shared" si="36"/>
        <v>0</v>
      </c>
      <c r="BI37" s="143">
        <f t="shared" si="37"/>
        <v>0</v>
      </c>
      <c r="BJ37" s="149"/>
      <c r="BK37" s="150"/>
      <c r="BL37" s="142">
        <f t="shared" si="38"/>
        <v>0</v>
      </c>
      <c r="BM37" s="143">
        <f t="shared" si="39"/>
        <v>0</v>
      </c>
      <c r="BN37" s="149"/>
      <c r="BO37" s="150"/>
      <c r="BP37" s="142">
        <f t="shared" si="66"/>
        <v>0</v>
      </c>
      <c r="BQ37" s="143">
        <f t="shared" si="67"/>
        <v>0</v>
      </c>
      <c r="BR37" s="149"/>
      <c r="BS37" s="150"/>
      <c r="BT37" s="142">
        <f t="shared" si="40"/>
        <v>0</v>
      </c>
      <c r="BU37" s="143">
        <f t="shared" si="41"/>
        <v>0</v>
      </c>
      <c r="BV37" s="144">
        <f t="shared" si="42"/>
        <v>0</v>
      </c>
      <c r="BW37" s="145">
        <f t="shared" si="43"/>
        <v>0</v>
      </c>
      <c r="BX37" s="149"/>
      <c r="BY37" s="150"/>
      <c r="BZ37" s="142">
        <f t="shared" si="44"/>
        <v>0</v>
      </c>
      <c r="CA37" s="143">
        <f t="shared" si="45"/>
        <v>0</v>
      </c>
      <c r="CB37" s="146">
        <f t="shared" si="46"/>
        <v>0</v>
      </c>
      <c r="CC37" s="145">
        <f t="shared" si="47"/>
        <v>0</v>
      </c>
      <c r="CD37" s="150"/>
      <c r="CE37" s="147">
        <f t="shared" si="48"/>
        <v>0</v>
      </c>
      <c r="CF37" s="148">
        <f t="shared" si="49"/>
        <v>0</v>
      </c>
      <c r="CG37" s="146">
        <f t="shared" si="50"/>
        <v>0</v>
      </c>
      <c r="CH37" s="145">
        <f t="shared" si="51"/>
        <v>0</v>
      </c>
      <c r="CI37" s="149"/>
      <c r="CJ37" s="150"/>
      <c r="CK37" s="142">
        <f t="shared" si="52"/>
        <v>0</v>
      </c>
      <c r="CL37" s="143">
        <f t="shared" si="53"/>
        <v>0</v>
      </c>
      <c r="CM37" s="146">
        <f t="shared" si="54"/>
        <v>0</v>
      </c>
      <c r="CN37" s="145">
        <f t="shared" si="55"/>
        <v>0</v>
      </c>
      <c r="CO37" s="21">
        <f t="shared" si="56"/>
        <v>0</v>
      </c>
      <c r="CP37" s="22">
        <f t="shared" si="57"/>
        <v>0</v>
      </c>
      <c r="CQ37" s="2">
        <f t="shared" si="58"/>
        <v>8.5500000000000007</v>
      </c>
      <c r="CR37" s="3">
        <f t="shared" si="59"/>
        <v>9</v>
      </c>
      <c r="CS37" s="4">
        <f t="shared" si="60"/>
        <v>0</v>
      </c>
      <c r="CT37" s="5">
        <f t="shared" si="61"/>
        <v>0</v>
      </c>
      <c r="CU37" s="23">
        <f t="shared" si="4"/>
        <v>4.2750000000000004</v>
      </c>
      <c r="CV37" s="6">
        <f t="shared" si="62"/>
        <v>9</v>
      </c>
      <c r="CW37" s="20">
        <f t="shared" si="63"/>
        <v>69</v>
      </c>
      <c r="CX37" s="9" t="str">
        <f t="shared" si="64"/>
        <v>مؤجل(ة)</v>
      </c>
      <c r="CY37" s="10"/>
      <c r="CZ37" s="15"/>
      <c r="DA37" s="12"/>
    </row>
    <row r="38" spans="1:105" ht="29.25" customHeight="1" thickBot="1">
      <c r="B38" s="1">
        <f t="shared" si="65"/>
        <v>33</v>
      </c>
      <c r="C38" s="158" t="s">
        <v>95</v>
      </c>
      <c r="D38" s="138" t="s">
        <v>155</v>
      </c>
      <c r="E38" s="13" t="s">
        <v>593</v>
      </c>
      <c r="F38" s="32">
        <v>36212</v>
      </c>
      <c r="G38" s="33" t="s">
        <v>83</v>
      </c>
      <c r="H38" s="28">
        <v>9.94</v>
      </c>
      <c r="I38" s="29">
        <v>30</v>
      </c>
      <c r="J38" s="30">
        <v>12.1</v>
      </c>
      <c r="K38" s="31">
        <v>30</v>
      </c>
      <c r="L38" s="18">
        <f t="shared" si="68"/>
        <v>11.02</v>
      </c>
      <c r="M38" s="19">
        <f t="shared" si="69"/>
        <v>60</v>
      </c>
      <c r="N38" s="149">
        <v>15</v>
      </c>
      <c r="O38" s="150">
        <v>5.75</v>
      </c>
      <c r="P38" s="120">
        <f t="shared" si="8"/>
        <v>10.375</v>
      </c>
      <c r="Q38" s="121">
        <f t="shared" si="9"/>
        <v>6</v>
      </c>
      <c r="R38" s="135">
        <v>13.5</v>
      </c>
      <c r="S38" s="136">
        <v>10.5</v>
      </c>
      <c r="T38" s="120">
        <f t="shared" si="10"/>
        <v>12</v>
      </c>
      <c r="U38" s="121">
        <f t="shared" si="11"/>
        <v>6</v>
      </c>
      <c r="V38" s="135">
        <v>14</v>
      </c>
      <c r="W38" s="136">
        <v>7</v>
      </c>
      <c r="X38" s="120">
        <f t="shared" si="12"/>
        <v>10.5</v>
      </c>
      <c r="Y38" s="121">
        <f t="shared" si="13"/>
        <v>5</v>
      </c>
      <c r="Z38" s="124">
        <f t="shared" si="14"/>
        <v>10.958333333333334</v>
      </c>
      <c r="AA38" s="125">
        <f t="shared" si="15"/>
        <v>17</v>
      </c>
      <c r="AB38" s="136">
        <v>12</v>
      </c>
      <c r="AC38" s="126">
        <f t="shared" si="16"/>
        <v>12</v>
      </c>
      <c r="AD38" s="127">
        <f t="shared" si="17"/>
        <v>3</v>
      </c>
      <c r="AE38" s="135">
        <v>14.5</v>
      </c>
      <c r="AF38" s="136">
        <v>4.25</v>
      </c>
      <c r="AG38" s="120">
        <f t="shared" si="18"/>
        <v>9.375</v>
      </c>
      <c r="AH38" s="121">
        <f t="shared" si="19"/>
        <v>0</v>
      </c>
      <c r="AI38" s="135">
        <v>11</v>
      </c>
      <c r="AJ38" s="136">
        <v>7</v>
      </c>
      <c r="AK38" s="120">
        <f t="shared" si="20"/>
        <v>9</v>
      </c>
      <c r="AL38" s="121">
        <f t="shared" si="21"/>
        <v>0</v>
      </c>
      <c r="AM38" s="128">
        <f t="shared" si="22"/>
        <v>9.75</v>
      </c>
      <c r="AN38" s="129">
        <f t="shared" si="23"/>
        <v>3</v>
      </c>
      <c r="AO38" s="135">
        <v>11.5</v>
      </c>
      <c r="AP38" s="136">
        <v>12</v>
      </c>
      <c r="AQ38" s="120">
        <f t="shared" si="24"/>
        <v>11.75</v>
      </c>
      <c r="AR38" s="121">
        <f t="shared" si="25"/>
        <v>2</v>
      </c>
      <c r="AS38" s="135">
        <v>15</v>
      </c>
      <c r="AT38" s="136">
        <v>15</v>
      </c>
      <c r="AU38" s="120">
        <f t="shared" si="26"/>
        <v>15</v>
      </c>
      <c r="AV38" s="121">
        <f t="shared" si="27"/>
        <v>1</v>
      </c>
      <c r="AW38" s="128">
        <f t="shared" si="28"/>
        <v>12.833333333333334</v>
      </c>
      <c r="AX38" s="129">
        <f t="shared" si="29"/>
        <v>3</v>
      </c>
      <c r="AY38" s="137">
        <v>11.5</v>
      </c>
      <c r="AZ38" s="131">
        <f t="shared" si="30"/>
        <v>11.5</v>
      </c>
      <c r="BA38" s="132">
        <f t="shared" si="31"/>
        <v>1</v>
      </c>
      <c r="BB38" s="128">
        <f t="shared" si="32"/>
        <v>11.5</v>
      </c>
      <c r="BC38" s="129">
        <f t="shared" si="33"/>
        <v>1</v>
      </c>
      <c r="BD38" s="133">
        <f t="shared" si="34"/>
        <v>10.966666666666667</v>
      </c>
      <c r="BE38" s="134">
        <f t="shared" si="35"/>
        <v>30</v>
      </c>
      <c r="BF38" s="149"/>
      <c r="BG38" s="150"/>
      <c r="BH38" s="142">
        <f t="shared" si="36"/>
        <v>0</v>
      </c>
      <c r="BI38" s="143">
        <f t="shared" si="37"/>
        <v>0</v>
      </c>
      <c r="BJ38" s="149"/>
      <c r="BK38" s="150"/>
      <c r="BL38" s="142">
        <f t="shared" si="38"/>
        <v>0</v>
      </c>
      <c r="BM38" s="143">
        <f t="shared" si="39"/>
        <v>0</v>
      </c>
      <c r="BN38" s="149"/>
      <c r="BO38" s="150"/>
      <c r="BP38" s="142">
        <f t="shared" si="66"/>
        <v>0</v>
      </c>
      <c r="BQ38" s="143">
        <f t="shared" si="67"/>
        <v>0</v>
      </c>
      <c r="BR38" s="149"/>
      <c r="BS38" s="150"/>
      <c r="BT38" s="142">
        <f t="shared" si="40"/>
        <v>0</v>
      </c>
      <c r="BU38" s="143">
        <f t="shared" si="41"/>
        <v>0</v>
      </c>
      <c r="BV38" s="144">
        <f t="shared" si="42"/>
        <v>0</v>
      </c>
      <c r="BW38" s="145">
        <f t="shared" si="43"/>
        <v>0</v>
      </c>
      <c r="BX38" s="149"/>
      <c r="BY38" s="150"/>
      <c r="BZ38" s="142">
        <f t="shared" si="44"/>
        <v>0</v>
      </c>
      <c r="CA38" s="143">
        <f t="shared" si="45"/>
        <v>0</v>
      </c>
      <c r="CB38" s="146">
        <f t="shared" si="46"/>
        <v>0</v>
      </c>
      <c r="CC38" s="145">
        <f t="shared" si="47"/>
        <v>0</v>
      </c>
      <c r="CD38" s="150"/>
      <c r="CE38" s="147">
        <f t="shared" si="48"/>
        <v>0</v>
      </c>
      <c r="CF38" s="148">
        <f t="shared" si="49"/>
        <v>0</v>
      </c>
      <c r="CG38" s="146">
        <f t="shared" si="50"/>
        <v>0</v>
      </c>
      <c r="CH38" s="145">
        <f t="shared" si="51"/>
        <v>0</v>
      </c>
      <c r="CI38" s="149"/>
      <c r="CJ38" s="150"/>
      <c r="CK38" s="142">
        <f t="shared" si="52"/>
        <v>0</v>
      </c>
      <c r="CL38" s="143">
        <f t="shared" si="53"/>
        <v>0</v>
      </c>
      <c r="CM38" s="146">
        <f t="shared" si="54"/>
        <v>0</v>
      </c>
      <c r="CN38" s="145">
        <f t="shared" si="55"/>
        <v>0</v>
      </c>
      <c r="CO38" s="21">
        <f t="shared" si="56"/>
        <v>0</v>
      </c>
      <c r="CP38" s="22">
        <f t="shared" si="57"/>
        <v>0</v>
      </c>
      <c r="CQ38" s="2">
        <f t="shared" si="58"/>
        <v>10.966666666666667</v>
      </c>
      <c r="CR38" s="3">
        <f t="shared" si="59"/>
        <v>30</v>
      </c>
      <c r="CS38" s="4">
        <f t="shared" si="60"/>
        <v>0</v>
      </c>
      <c r="CT38" s="5">
        <f t="shared" si="61"/>
        <v>0</v>
      </c>
      <c r="CU38" s="23">
        <f t="shared" si="4"/>
        <v>5.4833333333333334</v>
      </c>
      <c r="CV38" s="6">
        <f t="shared" si="62"/>
        <v>30</v>
      </c>
      <c r="CW38" s="20">
        <f t="shared" si="63"/>
        <v>90</v>
      </c>
      <c r="CX38" s="9" t="str">
        <f t="shared" si="64"/>
        <v>مؤجل(ة)</v>
      </c>
      <c r="CY38" s="10"/>
      <c r="CZ38" s="15"/>
      <c r="DA38" s="12"/>
    </row>
    <row r="39" spans="1:105" ht="29.25" customHeight="1" thickBot="1">
      <c r="B39" s="1">
        <f t="shared" si="65"/>
        <v>34</v>
      </c>
      <c r="C39" s="158" t="s">
        <v>156</v>
      </c>
      <c r="D39" s="138" t="s">
        <v>134</v>
      </c>
      <c r="E39" s="13" t="s">
        <v>594</v>
      </c>
      <c r="F39" s="32">
        <v>36354</v>
      </c>
      <c r="G39" s="33" t="s">
        <v>83</v>
      </c>
      <c r="H39" s="28">
        <v>13.9</v>
      </c>
      <c r="I39" s="29">
        <v>30</v>
      </c>
      <c r="J39" s="30">
        <v>14.94</v>
      </c>
      <c r="K39" s="31">
        <v>30</v>
      </c>
      <c r="L39" s="18">
        <f t="shared" si="68"/>
        <v>14.42</v>
      </c>
      <c r="M39" s="19">
        <f t="shared" si="69"/>
        <v>60</v>
      </c>
      <c r="N39" s="149">
        <v>17.5</v>
      </c>
      <c r="O39" s="150">
        <v>6.75</v>
      </c>
      <c r="P39" s="120">
        <f t="shared" si="8"/>
        <v>12.125</v>
      </c>
      <c r="Q39" s="121">
        <f t="shared" si="9"/>
        <v>6</v>
      </c>
      <c r="R39" s="135">
        <v>14</v>
      </c>
      <c r="S39" s="136">
        <v>12.5</v>
      </c>
      <c r="T39" s="120">
        <f t="shared" si="10"/>
        <v>13.25</v>
      </c>
      <c r="U39" s="121">
        <f t="shared" si="11"/>
        <v>6</v>
      </c>
      <c r="V39" s="135">
        <v>18</v>
      </c>
      <c r="W39" s="136">
        <v>13.5</v>
      </c>
      <c r="X39" s="120">
        <f t="shared" si="12"/>
        <v>15.75</v>
      </c>
      <c r="Y39" s="121">
        <f t="shared" si="13"/>
        <v>5</v>
      </c>
      <c r="Z39" s="124">
        <f t="shared" si="14"/>
        <v>13.708333333333334</v>
      </c>
      <c r="AA39" s="125">
        <f t="shared" si="15"/>
        <v>17</v>
      </c>
      <c r="AB39" s="136">
        <v>17.5</v>
      </c>
      <c r="AC39" s="126">
        <f t="shared" si="16"/>
        <v>17.5</v>
      </c>
      <c r="AD39" s="127">
        <f t="shared" si="17"/>
        <v>3</v>
      </c>
      <c r="AE39" s="135">
        <v>14</v>
      </c>
      <c r="AF39" s="136">
        <v>8</v>
      </c>
      <c r="AG39" s="120">
        <f t="shared" si="18"/>
        <v>11</v>
      </c>
      <c r="AH39" s="121">
        <f t="shared" si="19"/>
        <v>3</v>
      </c>
      <c r="AI39" s="135">
        <v>16.5</v>
      </c>
      <c r="AJ39" s="136">
        <v>9.5</v>
      </c>
      <c r="AK39" s="120">
        <f t="shared" si="20"/>
        <v>13</v>
      </c>
      <c r="AL39" s="121">
        <f t="shared" si="21"/>
        <v>3</v>
      </c>
      <c r="AM39" s="128">
        <f t="shared" si="22"/>
        <v>13.1</v>
      </c>
      <c r="AN39" s="129">
        <f t="shared" si="23"/>
        <v>9</v>
      </c>
      <c r="AO39" s="135">
        <v>11.5</v>
      </c>
      <c r="AP39" s="136">
        <v>8</v>
      </c>
      <c r="AQ39" s="120">
        <f t="shared" si="24"/>
        <v>9.75</v>
      </c>
      <c r="AR39" s="121">
        <f t="shared" si="25"/>
        <v>0</v>
      </c>
      <c r="AS39" s="135">
        <v>18</v>
      </c>
      <c r="AT39" s="136">
        <v>20</v>
      </c>
      <c r="AU39" s="120">
        <f t="shared" si="26"/>
        <v>19</v>
      </c>
      <c r="AV39" s="121">
        <f t="shared" si="27"/>
        <v>1</v>
      </c>
      <c r="AW39" s="128">
        <f t="shared" si="28"/>
        <v>12.833333333333334</v>
      </c>
      <c r="AX39" s="129">
        <f t="shared" si="29"/>
        <v>3</v>
      </c>
      <c r="AY39" s="137">
        <v>17</v>
      </c>
      <c r="AZ39" s="131">
        <f t="shared" si="30"/>
        <v>17</v>
      </c>
      <c r="BA39" s="132">
        <f t="shared" si="31"/>
        <v>1</v>
      </c>
      <c r="BB39" s="128">
        <f t="shared" si="32"/>
        <v>17</v>
      </c>
      <c r="BC39" s="129">
        <f t="shared" si="33"/>
        <v>1</v>
      </c>
      <c r="BD39" s="133">
        <f t="shared" si="34"/>
        <v>13.55</v>
      </c>
      <c r="BE39" s="134">
        <f t="shared" si="35"/>
        <v>30</v>
      </c>
      <c r="BF39" s="149"/>
      <c r="BG39" s="150"/>
      <c r="BH39" s="142">
        <f t="shared" si="36"/>
        <v>0</v>
      </c>
      <c r="BI39" s="143">
        <f t="shared" si="37"/>
        <v>0</v>
      </c>
      <c r="BJ39" s="149"/>
      <c r="BK39" s="150"/>
      <c r="BL39" s="142">
        <f t="shared" si="38"/>
        <v>0</v>
      </c>
      <c r="BM39" s="143">
        <f t="shared" si="39"/>
        <v>0</v>
      </c>
      <c r="BN39" s="149"/>
      <c r="BO39" s="150"/>
      <c r="BP39" s="142">
        <f t="shared" si="66"/>
        <v>0</v>
      </c>
      <c r="BQ39" s="143">
        <f t="shared" si="67"/>
        <v>0</v>
      </c>
      <c r="BR39" s="149"/>
      <c r="BS39" s="150"/>
      <c r="BT39" s="142">
        <f t="shared" si="40"/>
        <v>0</v>
      </c>
      <c r="BU39" s="143">
        <f t="shared" si="41"/>
        <v>0</v>
      </c>
      <c r="BV39" s="144">
        <f t="shared" si="42"/>
        <v>0</v>
      </c>
      <c r="BW39" s="145">
        <f t="shared" si="43"/>
        <v>0</v>
      </c>
      <c r="BX39" s="149"/>
      <c r="BY39" s="150"/>
      <c r="BZ39" s="142">
        <f t="shared" si="44"/>
        <v>0</v>
      </c>
      <c r="CA39" s="143">
        <f t="shared" si="45"/>
        <v>0</v>
      </c>
      <c r="CB39" s="146">
        <f t="shared" si="46"/>
        <v>0</v>
      </c>
      <c r="CC39" s="145">
        <f t="shared" si="47"/>
        <v>0</v>
      </c>
      <c r="CD39" s="150"/>
      <c r="CE39" s="147">
        <f t="shared" si="48"/>
        <v>0</v>
      </c>
      <c r="CF39" s="148">
        <f t="shared" si="49"/>
        <v>0</v>
      </c>
      <c r="CG39" s="146">
        <f t="shared" si="50"/>
        <v>0</v>
      </c>
      <c r="CH39" s="145">
        <f t="shared" si="51"/>
        <v>0</v>
      </c>
      <c r="CI39" s="149"/>
      <c r="CJ39" s="150"/>
      <c r="CK39" s="142">
        <f t="shared" si="52"/>
        <v>0</v>
      </c>
      <c r="CL39" s="143">
        <f t="shared" si="53"/>
        <v>0</v>
      </c>
      <c r="CM39" s="146">
        <f t="shared" si="54"/>
        <v>0</v>
      </c>
      <c r="CN39" s="145">
        <f t="shared" si="55"/>
        <v>0</v>
      </c>
      <c r="CO39" s="21">
        <f t="shared" si="56"/>
        <v>0</v>
      </c>
      <c r="CP39" s="22">
        <f t="shared" si="57"/>
        <v>0</v>
      </c>
      <c r="CQ39" s="2">
        <f t="shared" si="58"/>
        <v>13.55</v>
      </c>
      <c r="CR39" s="3">
        <f t="shared" si="59"/>
        <v>30</v>
      </c>
      <c r="CS39" s="4">
        <f t="shared" si="60"/>
        <v>0</v>
      </c>
      <c r="CT39" s="5">
        <f t="shared" si="61"/>
        <v>0</v>
      </c>
      <c r="CU39" s="23">
        <f t="shared" si="4"/>
        <v>6.7750000000000004</v>
      </c>
      <c r="CV39" s="6">
        <f t="shared" si="62"/>
        <v>30</v>
      </c>
      <c r="CW39" s="20">
        <f t="shared" si="63"/>
        <v>90</v>
      </c>
      <c r="CX39" s="9" t="str">
        <f t="shared" si="64"/>
        <v>مؤجل(ة)</v>
      </c>
      <c r="CZ39" s="16"/>
      <c r="DA39" s="12"/>
    </row>
    <row r="40" spans="1:105" ht="29.25" customHeight="1" thickBot="1">
      <c r="B40" s="1">
        <f t="shared" si="65"/>
        <v>35</v>
      </c>
      <c r="C40" s="161" t="s">
        <v>157</v>
      </c>
      <c r="D40" s="138" t="s">
        <v>158</v>
      </c>
      <c r="E40" s="13" t="s">
        <v>595</v>
      </c>
      <c r="F40" s="32">
        <v>35261</v>
      </c>
      <c r="G40" s="33" t="s">
        <v>83</v>
      </c>
      <c r="H40" s="28">
        <v>10</v>
      </c>
      <c r="I40" s="29">
        <v>30</v>
      </c>
      <c r="J40" s="30">
        <v>10.02</v>
      </c>
      <c r="K40" s="31">
        <v>30</v>
      </c>
      <c r="L40" s="18">
        <f t="shared" si="68"/>
        <v>10.01</v>
      </c>
      <c r="M40" s="19">
        <f t="shared" si="69"/>
        <v>60</v>
      </c>
      <c r="N40" s="149">
        <v>16</v>
      </c>
      <c r="O40" s="150">
        <v>8.5</v>
      </c>
      <c r="P40" s="120">
        <f t="shared" si="8"/>
        <v>12.25</v>
      </c>
      <c r="Q40" s="121">
        <f t="shared" si="9"/>
        <v>6</v>
      </c>
      <c r="R40" s="135">
        <v>14</v>
      </c>
      <c r="S40" s="136">
        <v>3.5</v>
      </c>
      <c r="T40" s="120">
        <f t="shared" si="10"/>
        <v>8.75</v>
      </c>
      <c r="U40" s="121">
        <f t="shared" si="11"/>
        <v>0</v>
      </c>
      <c r="V40" s="135">
        <v>13</v>
      </c>
      <c r="W40" s="136">
        <v>7</v>
      </c>
      <c r="X40" s="120">
        <f t="shared" si="12"/>
        <v>10</v>
      </c>
      <c r="Y40" s="121">
        <f t="shared" si="13"/>
        <v>5</v>
      </c>
      <c r="Z40" s="124">
        <f t="shared" si="14"/>
        <v>10.333333333333334</v>
      </c>
      <c r="AA40" s="125">
        <f t="shared" si="15"/>
        <v>17</v>
      </c>
      <c r="AB40" s="136">
        <v>10.5</v>
      </c>
      <c r="AC40" s="126">
        <f t="shared" si="16"/>
        <v>10.5</v>
      </c>
      <c r="AD40" s="127">
        <f t="shared" si="17"/>
        <v>3</v>
      </c>
      <c r="AE40" s="135">
        <v>14</v>
      </c>
      <c r="AF40" s="136">
        <v>2</v>
      </c>
      <c r="AG40" s="120">
        <f t="shared" si="18"/>
        <v>8</v>
      </c>
      <c r="AH40" s="121">
        <f t="shared" si="19"/>
        <v>0</v>
      </c>
      <c r="AI40" s="135">
        <v>12.5</v>
      </c>
      <c r="AJ40" s="136">
        <v>0</v>
      </c>
      <c r="AK40" s="120">
        <f t="shared" si="20"/>
        <v>6.25</v>
      </c>
      <c r="AL40" s="121">
        <f t="shared" si="21"/>
        <v>0</v>
      </c>
      <c r="AM40" s="128">
        <f t="shared" si="22"/>
        <v>7.8</v>
      </c>
      <c r="AN40" s="129">
        <f t="shared" si="23"/>
        <v>3</v>
      </c>
      <c r="AO40" s="135">
        <v>12.5</v>
      </c>
      <c r="AP40" s="136">
        <v>1</v>
      </c>
      <c r="AQ40" s="120">
        <f t="shared" si="24"/>
        <v>6.75</v>
      </c>
      <c r="AR40" s="121">
        <f t="shared" si="25"/>
        <v>0</v>
      </c>
      <c r="AS40" s="135">
        <v>19</v>
      </c>
      <c r="AT40" s="136">
        <v>20</v>
      </c>
      <c r="AU40" s="120">
        <f t="shared" si="26"/>
        <v>19.5</v>
      </c>
      <c r="AV40" s="121">
        <f t="shared" si="27"/>
        <v>1</v>
      </c>
      <c r="AW40" s="128">
        <f t="shared" si="28"/>
        <v>11</v>
      </c>
      <c r="AX40" s="129">
        <f t="shared" si="29"/>
        <v>3</v>
      </c>
      <c r="AY40" s="137">
        <v>0.5</v>
      </c>
      <c r="AZ40" s="131">
        <f t="shared" si="30"/>
        <v>0.5</v>
      </c>
      <c r="BA40" s="132">
        <f t="shared" si="31"/>
        <v>0</v>
      </c>
      <c r="BB40" s="128">
        <f t="shared" si="32"/>
        <v>0.5</v>
      </c>
      <c r="BC40" s="129">
        <f t="shared" si="33"/>
        <v>0</v>
      </c>
      <c r="BD40" s="133">
        <f t="shared" si="34"/>
        <v>8.9666666666666668</v>
      </c>
      <c r="BE40" s="134">
        <f t="shared" si="35"/>
        <v>23</v>
      </c>
      <c r="BF40" s="149"/>
      <c r="BG40" s="150"/>
      <c r="BH40" s="142">
        <f t="shared" si="36"/>
        <v>0</v>
      </c>
      <c r="BI40" s="143">
        <f t="shared" si="37"/>
        <v>0</v>
      </c>
      <c r="BJ40" s="149"/>
      <c r="BK40" s="150"/>
      <c r="BL40" s="142">
        <f t="shared" si="38"/>
        <v>0</v>
      </c>
      <c r="BM40" s="143">
        <f t="shared" si="39"/>
        <v>0</v>
      </c>
      <c r="BN40" s="149"/>
      <c r="BO40" s="150"/>
      <c r="BP40" s="142">
        <f t="shared" si="66"/>
        <v>0</v>
      </c>
      <c r="BQ40" s="143">
        <f t="shared" si="67"/>
        <v>0</v>
      </c>
      <c r="BR40" s="149"/>
      <c r="BS40" s="150"/>
      <c r="BT40" s="142">
        <f t="shared" si="40"/>
        <v>0</v>
      </c>
      <c r="BU40" s="143">
        <f t="shared" si="41"/>
        <v>0</v>
      </c>
      <c r="BV40" s="144">
        <f t="shared" si="42"/>
        <v>0</v>
      </c>
      <c r="BW40" s="145">
        <f t="shared" si="43"/>
        <v>0</v>
      </c>
      <c r="BX40" s="149"/>
      <c r="BY40" s="150"/>
      <c r="BZ40" s="142">
        <f t="shared" si="44"/>
        <v>0</v>
      </c>
      <c r="CA40" s="143">
        <f t="shared" si="45"/>
        <v>0</v>
      </c>
      <c r="CB40" s="146">
        <f t="shared" si="46"/>
        <v>0</v>
      </c>
      <c r="CC40" s="145">
        <f t="shared" si="47"/>
        <v>0</v>
      </c>
      <c r="CD40" s="150"/>
      <c r="CE40" s="147">
        <f t="shared" si="48"/>
        <v>0</v>
      </c>
      <c r="CF40" s="148">
        <f t="shared" si="49"/>
        <v>0</v>
      </c>
      <c r="CG40" s="146">
        <f t="shared" si="50"/>
        <v>0</v>
      </c>
      <c r="CH40" s="145">
        <f t="shared" si="51"/>
        <v>0</v>
      </c>
      <c r="CI40" s="149"/>
      <c r="CJ40" s="150"/>
      <c r="CK40" s="142">
        <f t="shared" si="52"/>
        <v>0</v>
      </c>
      <c r="CL40" s="143">
        <f t="shared" si="53"/>
        <v>0</v>
      </c>
      <c r="CM40" s="146">
        <f t="shared" si="54"/>
        <v>0</v>
      </c>
      <c r="CN40" s="145">
        <f t="shared" si="55"/>
        <v>0</v>
      </c>
      <c r="CO40" s="21">
        <f t="shared" si="56"/>
        <v>0</v>
      </c>
      <c r="CP40" s="22">
        <f t="shared" si="57"/>
        <v>0</v>
      </c>
      <c r="CQ40" s="2">
        <f t="shared" si="58"/>
        <v>8.9666666666666668</v>
      </c>
      <c r="CR40" s="3">
        <f t="shared" si="59"/>
        <v>23</v>
      </c>
      <c r="CS40" s="4">
        <f t="shared" si="60"/>
        <v>0</v>
      </c>
      <c r="CT40" s="5">
        <f t="shared" si="61"/>
        <v>0</v>
      </c>
      <c r="CU40" s="23">
        <f t="shared" si="4"/>
        <v>4.4833333333333334</v>
      </c>
      <c r="CV40" s="6">
        <f t="shared" si="62"/>
        <v>23</v>
      </c>
      <c r="CW40" s="20">
        <f t="shared" si="63"/>
        <v>83</v>
      </c>
      <c r="CX40" s="9" t="str">
        <f t="shared" si="64"/>
        <v>مؤجل(ة)</v>
      </c>
      <c r="CZ40" s="16"/>
      <c r="DA40" s="12"/>
    </row>
    <row r="41" spans="1:105" ht="29.25" customHeight="1" thickBot="1">
      <c r="B41" s="1">
        <f t="shared" si="65"/>
        <v>36</v>
      </c>
      <c r="C41" s="158" t="s">
        <v>159</v>
      </c>
      <c r="D41" s="138" t="s">
        <v>67</v>
      </c>
      <c r="E41" s="34" t="s">
        <v>596</v>
      </c>
      <c r="F41" s="32">
        <v>35320</v>
      </c>
      <c r="G41" s="33" t="s">
        <v>83</v>
      </c>
      <c r="H41" s="28">
        <v>10.39</v>
      </c>
      <c r="I41" s="29">
        <v>30</v>
      </c>
      <c r="J41" s="30">
        <v>10.15</v>
      </c>
      <c r="K41" s="31">
        <v>30</v>
      </c>
      <c r="L41" s="18">
        <f t="shared" si="68"/>
        <v>10.27</v>
      </c>
      <c r="M41" s="19">
        <f t="shared" si="69"/>
        <v>60</v>
      </c>
      <c r="N41" s="149">
        <v>7</v>
      </c>
      <c r="O41" s="150">
        <v>3</v>
      </c>
      <c r="P41" s="120">
        <f t="shared" si="8"/>
        <v>5</v>
      </c>
      <c r="Q41" s="121">
        <f t="shared" si="9"/>
        <v>0</v>
      </c>
      <c r="R41" s="135">
        <v>14.5</v>
      </c>
      <c r="S41" s="136">
        <v>8.75</v>
      </c>
      <c r="T41" s="120">
        <f t="shared" si="10"/>
        <v>11.625</v>
      </c>
      <c r="U41" s="121">
        <f t="shared" si="11"/>
        <v>6</v>
      </c>
      <c r="V41" s="135">
        <v>10</v>
      </c>
      <c r="W41" s="136">
        <v>10</v>
      </c>
      <c r="X41" s="120">
        <f>(V41+W41)/2</f>
        <v>10</v>
      </c>
      <c r="Y41" s="121">
        <f t="shared" si="13"/>
        <v>5</v>
      </c>
      <c r="Z41" s="124">
        <f t="shared" si="14"/>
        <v>8.875</v>
      </c>
      <c r="AA41" s="125">
        <f t="shared" si="15"/>
        <v>11</v>
      </c>
      <c r="AB41" s="136">
        <v>14.5</v>
      </c>
      <c r="AC41" s="126">
        <f t="shared" si="16"/>
        <v>14.5</v>
      </c>
      <c r="AD41" s="127">
        <f t="shared" si="17"/>
        <v>3</v>
      </c>
      <c r="AE41" s="135">
        <v>10</v>
      </c>
      <c r="AF41" s="136">
        <v>5</v>
      </c>
      <c r="AG41" s="120">
        <f t="shared" si="18"/>
        <v>7.5</v>
      </c>
      <c r="AH41" s="121">
        <f t="shared" si="19"/>
        <v>0</v>
      </c>
      <c r="AI41" s="135">
        <v>7.75</v>
      </c>
      <c r="AJ41" s="136">
        <v>6</v>
      </c>
      <c r="AK41" s="120">
        <f t="shared" si="20"/>
        <v>6.875</v>
      </c>
      <c r="AL41" s="121">
        <f t="shared" si="21"/>
        <v>0</v>
      </c>
      <c r="AM41" s="128">
        <f t="shared" si="22"/>
        <v>8.65</v>
      </c>
      <c r="AN41" s="129">
        <f t="shared" si="23"/>
        <v>3</v>
      </c>
      <c r="AO41" s="135">
        <v>11.5</v>
      </c>
      <c r="AP41" s="136">
        <v>2</v>
      </c>
      <c r="AQ41" s="120">
        <f t="shared" si="24"/>
        <v>6.75</v>
      </c>
      <c r="AR41" s="121">
        <f t="shared" si="25"/>
        <v>0</v>
      </c>
      <c r="AS41" s="135">
        <v>13</v>
      </c>
      <c r="AT41" s="136">
        <v>16</v>
      </c>
      <c r="AU41" s="120">
        <f t="shared" si="26"/>
        <v>14.5</v>
      </c>
      <c r="AV41" s="121">
        <f t="shared" si="27"/>
        <v>1</v>
      </c>
      <c r="AW41" s="128">
        <f t="shared" si="28"/>
        <v>9.3333333333333339</v>
      </c>
      <c r="AX41" s="129">
        <f t="shared" si="29"/>
        <v>1</v>
      </c>
      <c r="AY41" s="137">
        <v>10</v>
      </c>
      <c r="AZ41" s="131">
        <f t="shared" si="30"/>
        <v>10</v>
      </c>
      <c r="BA41" s="132">
        <f t="shared" si="31"/>
        <v>1</v>
      </c>
      <c r="BB41" s="128">
        <f t="shared" si="32"/>
        <v>10</v>
      </c>
      <c r="BC41" s="129">
        <f t="shared" si="33"/>
        <v>1</v>
      </c>
      <c r="BD41" s="133">
        <f t="shared" si="34"/>
        <v>8.9666666666666668</v>
      </c>
      <c r="BE41" s="134">
        <f t="shared" si="35"/>
        <v>16</v>
      </c>
      <c r="BF41" s="149"/>
      <c r="BG41" s="150"/>
      <c r="BH41" s="142">
        <f t="shared" si="36"/>
        <v>0</v>
      </c>
      <c r="BI41" s="143">
        <f t="shared" si="37"/>
        <v>0</v>
      </c>
      <c r="BJ41" s="149"/>
      <c r="BK41" s="150"/>
      <c r="BL41" s="142">
        <f t="shared" si="38"/>
        <v>0</v>
      </c>
      <c r="BM41" s="143">
        <f t="shared" si="39"/>
        <v>0</v>
      </c>
      <c r="BN41" s="149"/>
      <c r="BO41" s="150"/>
      <c r="BP41" s="142">
        <f t="shared" si="66"/>
        <v>0</v>
      </c>
      <c r="BQ41" s="143">
        <f t="shared" si="67"/>
        <v>0</v>
      </c>
      <c r="BR41" s="149"/>
      <c r="BS41" s="150"/>
      <c r="BT41" s="142">
        <f t="shared" si="40"/>
        <v>0</v>
      </c>
      <c r="BU41" s="143">
        <f t="shared" si="41"/>
        <v>0</v>
      </c>
      <c r="BV41" s="144">
        <f t="shared" si="42"/>
        <v>0</v>
      </c>
      <c r="BW41" s="145">
        <f t="shared" si="43"/>
        <v>0</v>
      </c>
      <c r="BX41" s="149"/>
      <c r="BY41" s="150"/>
      <c r="BZ41" s="142">
        <f t="shared" si="44"/>
        <v>0</v>
      </c>
      <c r="CA41" s="143">
        <f t="shared" si="45"/>
        <v>0</v>
      </c>
      <c r="CB41" s="146">
        <f t="shared" si="46"/>
        <v>0</v>
      </c>
      <c r="CC41" s="145">
        <f t="shared" si="47"/>
        <v>0</v>
      </c>
      <c r="CD41" s="150"/>
      <c r="CE41" s="147">
        <f t="shared" si="48"/>
        <v>0</v>
      </c>
      <c r="CF41" s="148">
        <f t="shared" si="49"/>
        <v>0</v>
      </c>
      <c r="CG41" s="146">
        <f t="shared" si="50"/>
        <v>0</v>
      </c>
      <c r="CH41" s="145">
        <f t="shared" si="51"/>
        <v>0</v>
      </c>
      <c r="CI41" s="149"/>
      <c r="CJ41" s="150"/>
      <c r="CK41" s="142">
        <f t="shared" si="52"/>
        <v>0</v>
      </c>
      <c r="CL41" s="143">
        <f t="shared" si="53"/>
        <v>0</v>
      </c>
      <c r="CM41" s="146">
        <f t="shared" si="54"/>
        <v>0</v>
      </c>
      <c r="CN41" s="145">
        <f t="shared" si="55"/>
        <v>0</v>
      </c>
      <c r="CO41" s="21">
        <f t="shared" si="56"/>
        <v>0</v>
      </c>
      <c r="CP41" s="22">
        <f t="shared" si="57"/>
        <v>0</v>
      </c>
      <c r="CQ41" s="2">
        <f t="shared" si="58"/>
        <v>8.9666666666666668</v>
      </c>
      <c r="CR41" s="3">
        <f t="shared" si="59"/>
        <v>16</v>
      </c>
      <c r="CS41" s="4">
        <f t="shared" si="60"/>
        <v>0</v>
      </c>
      <c r="CT41" s="5">
        <f t="shared" si="61"/>
        <v>0</v>
      </c>
      <c r="CU41" s="23">
        <f t="shared" si="4"/>
        <v>4.4833333333333334</v>
      </c>
      <c r="CV41" s="6">
        <f t="shared" si="62"/>
        <v>16</v>
      </c>
      <c r="CW41" s="20">
        <f t="shared" si="63"/>
        <v>76</v>
      </c>
      <c r="CX41" s="9" t="str">
        <f t="shared" si="64"/>
        <v>مؤجل(ة)</v>
      </c>
      <c r="CY41" s="10"/>
      <c r="CZ41" s="15"/>
      <c r="DA41" s="12"/>
    </row>
    <row r="42" spans="1:105" ht="29.25" customHeight="1" thickBot="1">
      <c r="B42" s="1">
        <f t="shared" si="65"/>
        <v>37</v>
      </c>
      <c r="C42" s="162" t="s">
        <v>160</v>
      </c>
      <c r="D42" s="138" t="s">
        <v>161</v>
      </c>
      <c r="E42" s="11" t="s">
        <v>597</v>
      </c>
      <c r="F42" s="32">
        <v>34867</v>
      </c>
      <c r="G42" s="33" t="s">
        <v>83</v>
      </c>
      <c r="H42" s="28">
        <v>9.34</v>
      </c>
      <c r="I42" s="29">
        <v>30</v>
      </c>
      <c r="J42" s="30">
        <v>10.97</v>
      </c>
      <c r="K42" s="31">
        <v>30</v>
      </c>
      <c r="L42" s="18">
        <f t="shared" si="68"/>
        <v>10.155000000000001</v>
      </c>
      <c r="M42" s="19">
        <f t="shared" si="69"/>
        <v>60</v>
      </c>
      <c r="N42" s="149">
        <v>18.5</v>
      </c>
      <c r="O42" s="150">
        <v>16</v>
      </c>
      <c r="P42" s="120">
        <f t="shared" si="8"/>
        <v>17.25</v>
      </c>
      <c r="Q42" s="121">
        <f t="shared" si="9"/>
        <v>6</v>
      </c>
      <c r="R42" s="135">
        <v>13.5</v>
      </c>
      <c r="S42" s="136">
        <v>12.25</v>
      </c>
      <c r="T42" s="120">
        <f t="shared" si="10"/>
        <v>12.875</v>
      </c>
      <c r="U42" s="121">
        <f t="shared" si="11"/>
        <v>6</v>
      </c>
      <c r="V42" s="135">
        <v>7</v>
      </c>
      <c r="W42" s="136">
        <v>10</v>
      </c>
      <c r="X42" s="120">
        <f t="shared" si="12"/>
        <v>8.5</v>
      </c>
      <c r="Y42" s="121">
        <f t="shared" si="13"/>
        <v>0</v>
      </c>
      <c r="Z42" s="124">
        <f t="shared" si="14"/>
        <v>12.875</v>
      </c>
      <c r="AA42" s="125">
        <f t="shared" si="15"/>
        <v>17</v>
      </c>
      <c r="AB42" s="136">
        <v>13</v>
      </c>
      <c r="AC42" s="126">
        <f t="shared" si="16"/>
        <v>13</v>
      </c>
      <c r="AD42" s="127">
        <f t="shared" si="17"/>
        <v>3</v>
      </c>
      <c r="AE42" s="135">
        <v>10</v>
      </c>
      <c r="AF42" s="136">
        <v>3.5</v>
      </c>
      <c r="AG42" s="120">
        <f t="shared" si="18"/>
        <v>6.75</v>
      </c>
      <c r="AH42" s="121">
        <f t="shared" si="19"/>
        <v>0</v>
      </c>
      <c r="AI42" s="135">
        <v>13</v>
      </c>
      <c r="AJ42" s="136">
        <v>14</v>
      </c>
      <c r="AK42" s="120">
        <f t="shared" si="20"/>
        <v>13.5</v>
      </c>
      <c r="AL42" s="121">
        <f t="shared" si="21"/>
        <v>3</v>
      </c>
      <c r="AM42" s="128">
        <f t="shared" si="22"/>
        <v>10.7</v>
      </c>
      <c r="AN42" s="129">
        <f t="shared" si="23"/>
        <v>9</v>
      </c>
      <c r="AO42" s="135">
        <v>11.5</v>
      </c>
      <c r="AP42" s="136">
        <v>7</v>
      </c>
      <c r="AQ42" s="120">
        <f t="shared" si="24"/>
        <v>9.25</v>
      </c>
      <c r="AR42" s="121">
        <f t="shared" si="25"/>
        <v>0</v>
      </c>
      <c r="AS42" s="135">
        <v>12</v>
      </c>
      <c r="AT42" s="136">
        <v>12.5</v>
      </c>
      <c r="AU42" s="120">
        <f t="shared" si="26"/>
        <v>12.25</v>
      </c>
      <c r="AV42" s="121">
        <f t="shared" si="27"/>
        <v>1</v>
      </c>
      <c r="AW42" s="128">
        <f t="shared" si="28"/>
        <v>10.25</v>
      </c>
      <c r="AX42" s="129">
        <f t="shared" si="29"/>
        <v>3</v>
      </c>
      <c r="AY42" s="137">
        <v>12.5</v>
      </c>
      <c r="AZ42" s="131">
        <f t="shared" si="30"/>
        <v>12.5</v>
      </c>
      <c r="BA42" s="132">
        <f t="shared" si="31"/>
        <v>1</v>
      </c>
      <c r="BB42" s="128">
        <f t="shared" si="32"/>
        <v>12.5</v>
      </c>
      <c r="BC42" s="129">
        <f t="shared" si="33"/>
        <v>1</v>
      </c>
      <c r="BD42" s="133">
        <f t="shared" si="34"/>
        <v>11.6</v>
      </c>
      <c r="BE42" s="134">
        <f t="shared" si="35"/>
        <v>30</v>
      </c>
      <c r="BF42" s="149"/>
      <c r="BG42" s="150"/>
      <c r="BH42" s="142">
        <f t="shared" si="36"/>
        <v>0</v>
      </c>
      <c r="BI42" s="143">
        <f t="shared" si="37"/>
        <v>0</v>
      </c>
      <c r="BJ42" s="149"/>
      <c r="BK42" s="150"/>
      <c r="BL42" s="142">
        <f t="shared" si="38"/>
        <v>0</v>
      </c>
      <c r="BM42" s="143">
        <f t="shared" si="39"/>
        <v>0</v>
      </c>
      <c r="BN42" s="149"/>
      <c r="BO42" s="150"/>
      <c r="BP42" s="142">
        <f t="shared" si="66"/>
        <v>0</v>
      </c>
      <c r="BQ42" s="143">
        <f t="shared" si="67"/>
        <v>0</v>
      </c>
      <c r="BR42" s="149"/>
      <c r="BS42" s="150"/>
      <c r="BT42" s="142">
        <f t="shared" si="40"/>
        <v>0</v>
      </c>
      <c r="BU42" s="143">
        <f t="shared" si="41"/>
        <v>0</v>
      </c>
      <c r="BV42" s="144">
        <f t="shared" si="42"/>
        <v>0</v>
      </c>
      <c r="BW42" s="145">
        <f t="shared" si="43"/>
        <v>0</v>
      </c>
      <c r="BX42" s="149"/>
      <c r="BY42" s="150"/>
      <c r="BZ42" s="142">
        <f t="shared" si="44"/>
        <v>0</v>
      </c>
      <c r="CA42" s="143">
        <f t="shared" si="45"/>
        <v>0</v>
      </c>
      <c r="CB42" s="146">
        <f t="shared" si="46"/>
        <v>0</v>
      </c>
      <c r="CC42" s="145">
        <f t="shared" si="47"/>
        <v>0</v>
      </c>
      <c r="CD42" s="150"/>
      <c r="CE42" s="147">
        <f t="shared" si="48"/>
        <v>0</v>
      </c>
      <c r="CF42" s="148">
        <f t="shared" si="49"/>
        <v>0</v>
      </c>
      <c r="CG42" s="146">
        <f t="shared" si="50"/>
        <v>0</v>
      </c>
      <c r="CH42" s="145">
        <f t="shared" si="51"/>
        <v>0</v>
      </c>
      <c r="CI42" s="149"/>
      <c r="CJ42" s="150"/>
      <c r="CK42" s="142">
        <f t="shared" si="52"/>
        <v>0</v>
      </c>
      <c r="CL42" s="143">
        <f t="shared" si="53"/>
        <v>0</v>
      </c>
      <c r="CM42" s="146">
        <f t="shared" si="54"/>
        <v>0</v>
      </c>
      <c r="CN42" s="145">
        <f t="shared" si="55"/>
        <v>0</v>
      </c>
      <c r="CO42" s="21">
        <f t="shared" si="56"/>
        <v>0</v>
      </c>
      <c r="CP42" s="22">
        <f t="shared" si="57"/>
        <v>0</v>
      </c>
      <c r="CQ42" s="2">
        <f t="shared" si="58"/>
        <v>11.6</v>
      </c>
      <c r="CR42" s="3">
        <f t="shared" si="59"/>
        <v>30</v>
      </c>
      <c r="CS42" s="4">
        <f t="shared" si="60"/>
        <v>0</v>
      </c>
      <c r="CT42" s="5">
        <f t="shared" si="61"/>
        <v>0</v>
      </c>
      <c r="CU42" s="23">
        <f t="shared" si="4"/>
        <v>5.8</v>
      </c>
      <c r="CV42" s="6">
        <f t="shared" si="62"/>
        <v>30</v>
      </c>
      <c r="CW42" s="20">
        <f t="shared" si="63"/>
        <v>90</v>
      </c>
      <c r="CX42" s="9" t="str">
        <f t="shared" si="64"/>
        <v>مؤجل(ة)</v>
      </c>
      <c r="CZ42" s="16"/>
      <c r="DA42" s="12"/>
    </row>
    <row r="43" spans="1:105" ht="29.25" customHeight="1" thickBot="1">
      <c r="B43" s="1">
        <f t="shared" si="65"/>
        <v>38</v>
      </c>
      <c r="C43" s="163" t="s">
        <v>162</v>
      </c>
      <c r="D43" s="138" t="s">
        <v>163</v>
      </c>
      <c r="E43" s="13" t="s">
        <v>89</v>
      </c>
      <c r="F43" s="32">
        <v>35337</v>
      </c>
      <c r="G43" s="33" t="s">
        <v>83</v>
      </c>
      <c r="H43" s="28">
        <v>13.54</v>
      </c>
      <c r="I43" s="29">
        <v>30</v>
      </c>
      <c r="J43" s="30">
        <v>10.84</v>
      </c>
      <c r="K43" s="31">
        <v>30</v>
      </c>
      <c r="L43" s="18">
        <f t="shared" si="68"/>
        <v>12.19</v>
      </c>
      <c r="M43" s="19">
        <f t="shared" si="69"/>
        <v>60</v>
      </c>
      <c r="N43" s="149">
        <v>11</v>
      </c>
      <c r="O43" s="150">
        <v>11</v>
      </c>
      <c r="P43" s="120">
        <f t="shared" si="8"/>
        <v>11</v>
      </c>
      <c r="Q43" s="121">
        <f t="shared" si="9"/>
        <v>6</v>
      </c>
      <c r="R43" s="135">
        <v>12</v>
      </c>
      <c r="S43" s="136">
        <v>12</v>
      </c>
      <c r="T43" s="120">
        <f>(R43+S43)/2</f>
        <v>12</v>
      </c>
      <c r="U43" s="121">
        <f t="shared" si="11"/>
        <v>6</v>
      </c>
      <c r="V43" s="135">
        <v>15.5</v>
      </c>
      <c r="W43" s="136">
        <v>15</v>
      </c>
      <c r="X43" s="120">
        <f t="shared" si="12"/>
        <v>15.25</v>
      </c>
      <c r="Y43" s="121">
        <f t="shared" si="13"/>
        <v>5</v>
      </c>
      <c r="Z43" s="124">
        <f t="shared" si="14"/>
        <v>12.75</v>
      </c>
      <c r="AA43" s="125">
        <f t="shared" si="15"/>
        <v>17</v>
      </c>
      <c r="AB43" s="136">
        <v>16.5</v>
      </c>
      <c r="AC43" s="126">
        <f t="shared" si="16"/>
        <v>16.5</v>
      </c>
      <c r="AD43" s="127">
        <f t="shared" si="17"/>
        <v>3</v>
      </c>
      <c r="AE43" s="135">
        <v>14</v>
      </c>
      <c r="AF43" s="136">
        <v>6.25</v>
      </c>
      <c r="AG43" s="120">
        <f t="shared" si="18"/>
        <v>10.125</v>
      </c>
      <c r="AH43" s="121">
        <f t="shared" si="19"/>
        <v>3</v>
      </c>
      <c r="AI43" s="135">
        <v>10.5</v>
      </c>
      <c r="AJ43" s="136">
        <v>9.5</v>
      </c>
      <c r="AK43" s="120">
        <f t="shared" si="20"/>
        <v>10</v>
      </c>
      <c r="AL43" s="121">
        <f t="shared" si="21"/>
        <v>3</v>
      </c>
      <c r="AM43" s="128">
        <f t="shared" si="22"/>
        <v>11.35</v>
      </c>
      <c r="AN43" s="129">
        <f t="shared" si="23"/>
        <v>9</v>
      </c>
      <c r="AO43" s="135">
        <v>11.5</v>
      </c>
      <c r="AP43" s="136">
        <v>6</v>
      </c>
      <c r="AQ43" s="120">
        <f t="shared" si="24"/>
        <v>8.75</v>
      </c>
      <c r="AR43" s="121">
        <f t="shared" si="25"/>
        <v>0</v>
      </c>
      <c r="AS43" s="135">
        <v>13.5</v>
      </c>
      <c r="AT43" s="136">
        <v>13.5</v>
      </c>
      <c r="AU43" s="120">
        <f t="shared" si="26"/>
        <v>13.5</v>
      </c>
      <c r="AV43" s="121">
        <f t="shared" si="27"/>
        <v>1</v>
      </c>
      <c r="AW43" s="128">
        <f t="shared" si="28"/>
        <v>10.333333333333334</v>
      </c>
      <c r="AX43" s="129">
        <f t="shared" si="29"/>
        <v>3</v>
      </c>
      <c r="AY43" s="137">
        <v>16.5</v>
      </c>
      <c r="AZ43" s="131">
        <f t="shared" si="30"/>
        <v>16.5</v>
      </c>
      <c r="BA43" s="132">
        <f t="shared" si="31"/>
        <v>1</v>
      </c>
      <c r="BB43" s="128">
        <f t="shared" si="32"/>
        <v>16.5</v>
      </c>
      <c r="BC43" s="129">
        <f t="shared" si="33"/>
        <v>1</v>
      </c>
      <c r="BD43" s="133">
        <f t="shared" si="34"/>
        <v>12.05</v>
      </c>
      <c r="BE43" s="134">
        <f t="shared" si="35"/>
        <v>30</v>
      </c>
      <c r="BF43" s="149"/>
      <c r="BG43" s="150"/>
      <c r="BH43" s="142">
        <f t="shared" si="36"/>
        <v>0</v>
      </c>
      <c r="BI43" s="143">
        <f t="shared" si="37"/>
        <v>0</v>
      </c>
      <c r="BJ43" s="149"/>
      <c r="BK43" s="150"/>
      <c r="BL43" s="142">
        <f t="shared" si="38"/>
        <v>0</v>
      </c>
      <c r="BM43" s="143">
        <f t="shared" si="39"/>
        <v>0</v>
      </c>
      <c r="BN43" s="149"/>
      <c r="BO43" s="150"/>
      <c r="BP43" s="142">
        <f t="shared" si="66"/>
        <v>0</v>
      </c>
      <c r="BQ43" s="143">
        <f t="shared" si="67"/>
        <v>0</v>
      </c>
      <c r="BR43" s="149"/>
      <c r="BS43" s="150"/>
      <c r="BT43" s="142">
        <f t="shared" si="40"/>
        <v>0</v>
      </c>
      <c r="BU43" s="143">
        <f t="shared" si="41"/>
        <v>0</v>
      </c>
      <c r="BV43" s="144">
        <f t="shared" si="42"/>
        <v>0</v>
      </c>
      <c r="BW43" s="145">
        <f t="shared" si="43"/>
        <v>0</v>
      </c>
      <c r="BX43" s="149"/>
      <c r="BY43" s="150"/>
      <c r="BZ43" s="142">
        <f t="shared" si="44"/>
        <v>0</v>
      </c>
      <c r="CA43" s="143">
        <f t="shared" si="45"/>
        <v>0</v>
      </c>
      <c r="CB43" s="146">
        <f t="shared" si="46"/>
        <v>0</v>
      </c>
      <c r="CC43" s="145">
        <f t="shared" si="47"/>
        <v>0</v>
      </c>
      <c r="CD43" s="150"/>
      <c r="CE43" s="147">
        <f t="shared" si="48"/>
        <v>0</v>
      </c>
      <c r="CF43" s="148">
        <f t="shared" si="49"/>
        <v>0</v>
      </c>
      <c r="CG43" s="146">
        <f t="shared" si="50"/>
        <v>0</v>
      </c>
      <c r="CH43" s="145">
        <f t="shared" si="51"/>
        <v>0</v>
      </c>
      <c r="CI43" s="149"/>
      <c r="CJ43" s="150"/>
      <c r="CK43" s="142">
        <f t="shared" si="52"/>
        <v>0</v>
      </c>
      <c r="CL43" s="143">
        <f t="shared" si="53"/>
        <v>0</v>
      </c>
      <c r="CM43" s="146">
        <f t="shared" si="54"/>
        <v>0</v>
      </c>
      <c r="CN43" s="145">
        <f t="shared" si="55"/>
        <v>0</v>
      </c>
      <c r="CO43" s="21">
        <f t="shared" si="56"/>
        <v>0</v>
      </c>
      <c r="CP43" s="22">
        <f t="shared" si="57"/>
        <v>0</v>
      </c>
      <c r="CQ43" s="2">
        <f t="shared" si="58"/>
        <v>12.05</v>
      </c>
      <c r="CR43" s="3">
        <f t="shared" si="59"/>
        <v>30</v>
      </c>
      <c r="CS43" s="4">
        <f t="shared" si="60"/>
        <v>0</v>
      </c>
      <c r="CT43" s="5">
        <f t="shared" si="61"/>
        <v>0</v>
      </c>
      <c r="CU43" s="23">
        <f t="shared" si="4"/>
        <v>6.0250000000000004</v>
      </c>
      <c r="CV43" s="6">
        <f t="shared" si="62"/>
        <v>30</v>
      </c>
      <c r="CW43" s="20">
        <f t="shared" si="63"/>
        <v>90</v>
      </c>
      <c r="CX43" s="9" t="str">
        <f t="shared" si="64"/>
        <v>مؤجل(ة)</v>
      </c>
      <c r="CY43" s="10"/>
      <c r="CZ43" s="15"/>
      <c r="DA43" s="12"/>
    </row>
    <row r="44" spans="1:105" ht="29.25" customHeight="1" thickBot="1">
      <c r="B44" s="1">
        <f t="shared" si="65"/>
        <v>39</v>
      </c>
      <c r="C44" s="158" t="s">
        <v>164</v>
      </c>
      <c r="D44" s="138" t="s">
        <v>165</v>
      </c>
      <c r="E44" s="13" t="s">
        <v>598</v>
      </c>
      <c r="F44" s="32">
        <v>35781</v>
      </c>
      <c r="G44" s="33" t="s">
        <v>83</v>
      </c>
      <c r="H44" s="28">
        <v>10.52</v>
      </c>
      <c r="I44" s="29">
        <v>30</v>
      </c>
      <c r="J44" s="30">
        <v>10.58</v>
      </c>
      <c r="K44" s="31">
        <v>30</v>
      </c>
      <c r="L44" s="18">
        <f t="shared" si="68"/>
        <v>10.55</v>
      </c>
      <c r="M44" s="19">
        <f t="shared" si="69"/>
        <v>60</v>
      </c>
      <c r="N44" s="149">
        <v>13</v>
      </c>
      <c r="O44" s="150">
        <v>18</v>
      </c>
      <c r="P44" s="120">
        <f t="shared" si="8"/>
        <v>15.5</v>
      </c>
      <c r="Q44" s="121">
        <f t="shared" si="9"/>
        <v>6</v>
      </c>
      <c r="R44" s="135">
        <v>12</v>
      </c>
      <c r="S44" s="136">
        <v>9</v>
      </c>
      <c r="T44" s="120">
        <f t="shared" si="10"/>
        <v>10.5</v>
      </c>
      <c r="U44" s="121">
        <f t="shared" si="11"/>
        <v>6</v>
      </c>
      <c r="V44" s="135">
        <v>9</v>
      </c>
      <c r="W44" s="136">
        <v>8</v>
      </c>
      <c r="X44" s="120">
        <f t="shared" si="12"/>
        <v>8.5</v>
      </c>
      <c r="Y44" s="121">
        <f t="shared" si="13"/>
        <v>0</v>
      </c>
      <c r="Z44" s="124">
        <f t="shared" si="14"/>
        <v>11.5</v>
      </c>
      <c r="AA44" s="125">
        <f t="shared" si="15"/>
        <v>17</v>
      </c>
      <c r="AB44" s="136">
        <v>12</v>
      </c>
      <c r="AC44" s="126">
        <f t="shared" si="16"/>
        <v>12</v>
      </c>
      <c r="AD44" s="127">
        <f t="shared" si="17"/>
        <v>3</v>
      </c>
      <c r="AE44" s="135">
        <v>14.5</v>
      </c>
      <c r="AF44" s="136">
        <v>5.5</v>
      </c>
      <c r="AG44" s="120">
        <f t="shared" si="18"/>
        <v>10</v>
      </c>
      <c r="AH44" s="121">
        <f t="shared" si="19"/>
        <v>3</v>
      </c>
      <c r="AI44" s="135">
        <v>11</v>
      </c>
      <c r="AJ44" s="136">
        <v>6</v>
      </c>
      <c r="AK44" s="120">
        <f t="shared" si="20"/>
        <v>8.5</v>
      </c>
      <c r="AL44" s="121">
        <f t="shared" si="21"/>
        <v>0</v>
      </c>
      <c r="AM44" s="128">
        <f t="shared" si="22"/>
        <v>9.8000000000000007</v>
      </c>
      <c r="AN44" s="129">
        <f t="shared" si="23"/>
        <v>6</v>
      </c>
      <c r="AO44" s="135">
        <v>11.5</v>
      </c>
      <c r="AP44" s="136">
        <v>11</v>
      </c>
      <c r="AQ44" s="120">
        <f t="shared" si="24"/>
        <v>11.25</v>
      </c>
      <c r="AR44" s="121">
        <f t="shared" si="25"/>
        <v>2</v>
      </c>
      <c r="AS44" s="135">
        <v>13</v>
      </c>
      <c r="AT44" s="136">
        <v>18.5</v>
      </c>
      <c r="AU44" s="120">
        <f t="shared" si="26"/>
        <v>15.75</v>
      </c>
      <c r="AV44" s="121">
        <f t="shared" si="27"/>
        <v>1</v>
      </c>
      <c r="AW44" s="128">
        <f t="shared" si="28"/>
        <v>12.75</v>
      </c>
      <c r="AX44" s="129">
        <f t="shared" si="29"/>
        <v>3</v>
      </c>
      <c r="AY44" s="137">
        <v>11</v>
      </c>
      <c r="AZ44" s="131">
        <f t="shared" si="30"/>
        <v>11</v>
      </c>
      <c r="BA44" s="132">
        <f t="shared" si="31"/>
        <v>1</v>
      </c>
      <c r="BB44" s="128">
        <f t="shared" si="32"/>
        <v>11</v>
      </c>
      <c r="BC44" s="129">
        <f t="shared" si="33"/>
        <v>1</v>
      </c>
      <c r="BD44" s="133">
        <f t="shared" si="34"/>
        <v>11.15</v>
      </c>
      <c r="BE44" s="134">
        <f t="shared" si="35"/>
        <v>30</v>
      </c>
      <c r="BF44" s="149"/>
      <c r="BG44" s="150"/>
      <c r="BH44" s="142">
        <f t="shared" si="36"/>
        <v>0</v>
      </c>
      <c r="BI44" s="143">
        <f t="shared" si="37"/>
        <v>0</v>
      </c>
      <c r="BJ44" s="149"/>
      <c r="BK44" s="150"/>
      <c r="BL44" s="142">
        <f t="shared" si="38"/>
        <v>0</v>
      </c>
      <c r="BM44" s="143">
        <f t="shared" si="39"/>
        <v>0</v>
      </c>
      <c r="BN44" s="149"/>
      <c r="BO44" s="150"/>
      <c r="BP44" s="142">
        <f t="shared" si="66"/>
        <v>0</v>
      </c>
      <c r="BQ44" s="143">
        <f t="shared" si="67"/>
        <v>0</v>
      </c>
      <c r="BR44" s="149"/>
      <c r="BS44" s="150"/>
      <c r="BT44" s="142">
        <f t="shared" si="40"/>
        <v>0</v>
      </c>
      <c r="BU44" s="143">
        <f t="shared" si="41"/>
        <v>0</v>
      </c>
      <c r="BV44" s="144">
        <f t="shared" si="42"/>
        <v>0</v>
      </c>
      <c r="BW44" s="145">
        <f t="shared" si="43"/>
        <v>0</v>
      </c>
      <c r="BX44" s="149"/>
      <c r="BY44" s="150"/>
      <c r="BZ44" s="142">
        <f t="shared" si="44"/>
        <v>0</v>
      </c>
      <c r="CA44" s="143">
        <f t="shared" si="45"/>
        <v>0</v>
      </c>
      <c r="CB44" s="146">
        <f t="shared" si="46"/>
        <v>0</v>
      </c>
      <c r="CC44" s="145">
        <f t="shared" si="47"/>
        <v>0</v>
      </c>
      <c r="CD44" s="150"/>
      <c r="CE44" s="147">
        <f t="shared" si="48"/>
        <v>0</v>
      </c>
      <c r="CF44" s="148">
        <f t="shared" si="49"/>
        <v>0</v>
      </c>
      <c r="CG44" s="146">
        <f t="shared" si="50"/>
        <v>0</v>
      </c>
      <c r="CH44" s="145">
        <f t="shared" si="51"/>
        <v>0</v>
      </c>
      <c r="CI44" s="149"/>
      <c r="CJ44" s="150"/>
      <c r="CK44" s="142">
        <f t="shared" si="52"/>
        <v>0</v>
      </c>
      <c r="CL44" s="143">
        <f t="shared" si="53"/>
        <v>0</v>
      </c>
      <c r="CM44" s="146">
        <f t="shared" si="54"/>
        <v>0</v>
      </c>
      <c r="CN44" s="145">
        <f t="shared" si="55"/>
        <v>0</v>
      </c>
      <c r="CO44" s="21">
        <f t="shared" si="56"/>
        <v>0</v>
      </c>
      <c r="CP44" s="22">
        <f t="shared" si="57"/>
        <v>0</v>
      </c>
      <c r="CQ44" s="2">
        <f t="shared" si="58"/>
        <v>11.15</v>
      </c>
      <c r="CR44" s="3">
        <f t="shared" si="59"/>
        <v>30</v>
      </c>
      <c r="CS44" s="4">
        <f t="shared" si="60"/>
        <v>0</v>
      </c>
      <c r="CT44" s="5">
        <f t="shared" si="61"/>
        <v>0</v>
      </c>
      <c r="CU44" s="23">
        <f t="shared" si="4"/>
        <v>5.5750000000000002</v>
      </c>
      <c r="CV44" s="6">
        <f t="shared" si="62"/>
        <v>30</v>
      </c>
      <c r="CW44" s="20">
        <f t="shared" si="63"/>
        <v>90</v>
      </c>
      <c r="CX44" s="9" t="str">
        <f t="shared" si="64"/>
        <v>مؤجل(ة)</v>
      </c>
      <c r="CY44" s="10"/>
      <c r="CZ44" s="15"/>
      <c r="DA44" s="12"/>
    </row>
    <row r="45" spans="1:105" ht="29.25" customHeight="1" thickBot="1">
      <c r="B45" s="1">
        <f>B44+1</f>
        <v>40</v>
      </c>
      <c r="C45" s="156"/>
      <c r="D45" s="138"/>
      <c r="E45" s="13"/>
      <c r="F45" s="32"/>
      <c r="G45" s="33"/>
      <c r="H45" s="28"/>
      <c r="I45" s="29"/>
      <c r="J45" s="30"/>
      <c r="K45" s="31"/>
      <c r="L45" s="18">
        <f t="shared" si="68"/>
        <v>0</v>
      </c>
      <c r="M45" s="19">
        <f t="shared" si="69"/>
        <v>0</v>
      </c>
      <c r="N45" s="149"/>
      <c r="O45" s="150"/>
      <c r="P45" s="120">
        <f t="shared" si="8"/>
        <v>0</v>
      </c>
      <c r="Q45" s="121">
        <f t="shared" si="9"/>
        <v>0</v>
      </c>
      <c r="R45" s="135"/>
      <c r="S45" s="136"/>
      <c r="T45" s="120">
        <f t="shared" si="10"/>
        <v>0</v>
      </c>
      <c r="U45" s="121">
        <f t="shared" si="11"/>
        <v>0</v>
      </c>
      <c r="V45" s="135"/>
      <c r="W45" s="136"/>
      <c r="X45" s="120">
        <f t="shared" si="12"/>
        <v>0</v>
      </c>
      <c r="Y45" s="121">
        <f t="shared" si="13"/>
        <v>0</v>
      </c>
      <c r="Z45" s="124">
        <f t="shared" si="14"/>
        <v>0</v>
      </c>
      <c r="AA45" s="125">
        <f t="shared" si="15"/>
        <v>0</v>
      </c>
      <c r="AB45" s="136"/>
      <c r="AC45" s="126">
        <f t="shared" si="16"/>
        <v>0</v>
      </c>
      <c r="AD45" s="127">
        <f t="shared" si="17"/>
        <v>0</v>
      </c>
      <c r="AE45" s="135"/>
      <c r="AF45" s="136"/>
      <c r="AG45" s="120">
        <f t="shared" si="18"/>
        <v>0</v>
      </c>
      <c r="AH45" s="121">
        <f t="shared" si="19"/>
        <v>0</v>
      </c>
      <c r="AI45" s="135"/>
      <c r="AJ45" s="136"/>
      <c r="AK45" s="120">
        <f t="shared" si="20"/>
        <v>0</v>
      </c>
      <c r="AL45" s="121">
        <f t="shared" si="21"/>
        <v>0</v>
      </c>
      <c r="AM45" s="128">
        <f t="shared" si="22"/>
        <v>0</v>
      </c>
      <c r="AN45" s="129">
        <f t="shared" si="23"/>
        <v>0</v>
      </c>
      <c r="AO45" s="135"/>
      <c r="AP45" s="136"/>
      <c r="AQ45" s="120">
        <f t="shared" si="24"/>
        <v>0</v>
      </c>
      <c r="AR45" s="121">
        <f t="shared" si="25"/>
        <v>0</v>
      </c>
      <c r="AS45" s="135"/>
      <c r="AT45" s="136"/>
      <c r="AU45" s="120">
        <f t="shared" si="26"/>
        <v>0</v>
      </c>
      <c r="AV45" s="121">
        <f t="shared" si="27"/>
        <v>0</v>
      </c>
      <c r="AW45" s="128">
        <f t="shared" si="28"/>
        <v>0</v>
      </c>
      <c r="AX45" s="129">
        <f t="shared" si="29"/>
        <v>0</v>
      </c>
      <c r="AY45" s="137"/>
      <c r="AZ45" s="131">
        <f t="shared" si="30"/>
        <v>0</v>
      </c>
      <c r="BA45" s="132">
        <f t="shared" si="31"/>
        <v>0</v>
      </c>
      <c r="BB45" s="128">
        <f t="shared" si="32"/>
        <v>0</v>
      </c>
      <c r="BC45" s="129">
        <f t="shared" si="33"/>
        <v>0</v>
      </c>
      <c r="BD45" s="133">
        <f t="shared" si="34"/>
        <v>0</v>
      </c>
      <c r="BE45" s="134">
        <f t="shared" si="35"/>
        <v>0</v>
      </c>
      <c r="BF45" s="149"/>
      <c r="BG45" s="150"/>
      <c r="BH45" s="142">
        <f t="shared" si="36"/>
        <v>0</v>
      </c>
      <c r="BI45" s="143">
        <f t="shared" si="37"/>
        <v>0</v>
      </c>
      <c r="BJ45" s="149"/>
      <c r="BK45" s="150"/>
      <c r="BL45" s="142">
        <f t="shared" si="38"/>
        <v>0</v>
      </c>
      <c r="BM45" s="143">
        <f t="shared" si="39"/>
        <v>0</v>
      </c>
      <c r="BN45" s="149"/>
      <c r="BO45" s="150"/>
      <c r="BP45" s="142">
        <f t="shared" si="66"/>
        <v>0</v>
      </c>
      <c r="BQ45" s="143">
        <f t="shared" si="67"/>
        <v>0</v>
      </c>
      <c r="BR45" s="149"/>
      <c r="BS45" s="150"/>
      <c r="BT45" s="142">
        <f t="shared" si="40"/>
        <v>0</v>
      </c>
      <c r="BU45" s="143">
        <f t="shared" si="41"/>
        <v>0</v>
      </c>
      <c r="BV45" s="144">
        <f t="shared" si="42"/>
        <v>0</v>
      </c>
      <c r="BW45" s="145">
        <f t="shared" si="43"/>
        <v>0</v>
      </c>
      <c r="BX45" s="149"/>
      <c r="BY45" s="150"/>
      <c r="BZ45" s="142">
        <f t="shared" si="44"/>
        <v>0</v>
      </c>
      <c r="CA45" s="143">
        <f t="shared" si="45"/>
        <v>0</v>
      </c>
      <c r="CB45" s="146">
        <f t="shared" si="46"/>
        <v>0</v>
      </c>
      <c r="CC45" s="145">
        <f t="shared" si="47"/>
        <v>0</v>
      </c>
      <c r="CD45" s="150"/>
      <c r="CE45" s="147">
        <f t="shared" si="48"/>
        <v>0</v>
      </c>
      <c r="CF45" s="148">
        <f t="shared" si="49"/>
        <v>0</v>
      </c>
      <c r="CG45" s="146">
        <f t="shared" si="50"/>
        <v>0</v>
      </c>
      <c r="CH45" s="145">
        <f t="shared" si="51"/>
        <v>0</v>
      </c>
      <c r="CI45" s="149"/>
      <c r="CJ45" s="150"/>
      <c r="CK45" s="142">
        <f t="shared" si="52"/>
        <v>0</v>
      </c>
      <c r="CL45" s="143">
        <f t="shared" si="53"/>
        <v>0</v>
      </c>
      <c r="CM45" s="146">
        <f t="shared" si="54"/>
        <v>0</v>
      </c>
      <c r="CN45" s="145">
        <f t="shared" si="55"/>
        <v>0</v>
      </c>
      <c r="CO45" s="21">
        <f t="shared" si="56"/>
        <v>0</v>
      </c>
      <c r="CP45" s="22">
        <f t="shared" si="57"/>
        <v>0</v>
      </c>
      <c r="CQ45" s="2">
        <f t="shared" si="58"/>
        <v>0</v>
      </c>
      <c r="CR45" s="3">
        <f t="shared" si="59"/>
        <v>0</v>
      </c>
      <c r="CS45" s="4">
        <f t="shared" si="60"/>
        <v>0</v>
      </c>
      <c r="CT45" s="5">
        <f t="shared" si="61"/>
        <v>0</v>
      </c>
      <c r="CU45" s="23">
        <f t="shared" si="4"/>
        <v>0</v>
      </c>
      <c r="CV45" s="6">
        <f t="shared" si="62"/>
        <v>0</v>
      </c>
      <c r="CW45" s="20">
        <f t="shared" si="63"/>
        <v>0</v>
      </c>
      <c r="CX45" s="9" t="s">
        <v>94</v>
      </c>
      <c r="CY45" s="10"/>
      <c r="CZ45" s="15"/>
      <c r="DA45" s="12"/>
    </row>
    <row r="46" spans="1:105" ht="29.25" customHeight="1">
      <c r="B46" s="228" t="s">
        <v>14</v>
      </c>
      <c r="C46" s="229"/>
      <c r="D46" s="229"/>
      <c r="E46" s="230"/>
      <c r="F46" s="89"/>
      <c r="G46" s="89"/>
      <c r="H46" s="89"/>
      <c r="I46" s="89"/>
      <c r="J46" s="89"/>
      <c r="K46" s="89"/>
      <c r="L46" s="89"/>
      <c r="M46" s="89"/>
      <c r="N46" s="199" t="s">
        <v>12</v>
      </c>
      <c r="O46" s="200"/>
      <c r="P46" s="200"/>
      <c r="Q46" s="201"/>
      <c r="R46" s="199" t="s">
        <v>12</v>
      </c>
      <c r="S46" s="200"/>
      <c r="T46" s="200"/>
      <c r="U46" s="201"/>
      <c r="V46" s="199" t="s">
        <v>12</v>
      </c>
      <c r="W46" s="200"/>
      <c r="X46" s="200"/>
      <c r="Y46" s="201"/>
      <c r="Z46" s="89"/>
      <c r="AA46" s="89"/>
      <c r="AB46" s="231" t="s">
        <v>12</v>
      </c>
      <c r="AC46" s="232"/>
      <c r="AD46" s="233"/>
      <c r="AE46" s="199" t="s">
        <v>12</v>
      </c>
      <c r="AF46" s="200"/>
      <c r="AG46" s="200"/>
      <c r="AH46" s="201"/>
      <c r="AI46" s="199" t="s">
        <v>12</v>
      </c>
      <c r="AJ46" s="200"/>
      <c r="AK46" s="200"/>
      <c r="AL46" s="201"/>
      <c r="AM46" s="89"/>
      <c r="AN46" s="89"/>
      <c r="AO46" s="199" t="s">
        <v>12</v>
      </c>
      <c r="AP46" s="200"/>
      <c r="AQ46" s="200"/>
      <c r="AR46" s="201"/>
      <c r="AS46" s="199" t="s">
        <v>12</v>
      </c>
      <c r="AT46" s="200"/>
      <c r="AU46" s="200"/>
      <c r="AV46" s="201"/>
      <c r="AW46" s="89"/>
      <c r="AX46" s="89"/>
      <c r="AY46" s="231" t="s">
        <v>12</v>
      </c>
      <c r="AZ46" s="232"/>
      <c r="BA46" s="233"/>
      <c r="BB46" s="237" t="s">
        <v>13</v>
      </c>
      <c r="BC46" s="238"/>
      <c r="BD46" s="238"/>
      <c r="BE46" s="238"/>
      <c r="BF46" s="199" t="s">
        <v>12</v>
      </c>
      <c r="BG46" s="200"/>
      <c r="BH46" s="200"/>
      <c r="BI46" s="201"/>
      <c r="BJ46" s="199" t="s">
        <v>12</v>
      </c>
      <c r="BK46" s="200"/>
      <c r="BL46" s="200"/>
      <c r="BM46" s="201"/>
      <c r="BN46" s="199" t="s">
        <v>12</v>
      </c>
      <c r="BO46" s="200"/>
      <c r="BP46" s="200"/>
      <c r="BQ46" s="201"/>
      <c r="BR46" s="199" t="s">
        <v>12</v>
      </c>
      <c r="BS46" s="200"/>
      <c r="BT46" s="200"/>
      <c r="BU46" s="201"/>
      <c r="BV46" s="90"/>
      <c r="BW46" s="91"/>
      <c r="BX46" s="199" t="s">
        <v>12</v>
      </c>
      <c r="BY46" s="200"/>
      <c r="BZ46" s="200"/>
      <c r="CA46" s="201"/>
      <c r="CB46" s="92"/>
      <c r="CC46" s="91"/>
      <c r="CD46" s="231" t="s">
        <v>12</v>
      </c>
      <c r="CE46" s="232"/>
      <c r="CF46" s="233"/>
      <c r="CG46" s="92"/>
      <c r="CH46" s="93"/>
      <c r="CI46" s="199" t="s">
        <v>12</v>
      </c>
      <c r="CJ46" s="200"/>
      <c r="CK46" s="200"/>
      <c r="CL46" s="201"/>
      <c r="CM46" s="202" t="s">
        <v>13</v>
      </c>
      <c r="CN46" s="203"/>
      <c r="CO46" s="203"/>
      <c r="CP46" s="204"/>
      <c r="CQ46" s="89"/>
      <c r="CR46" s="89"/>
      <c r="CS46" s="89"/>
      <c r="CT46" s="89"/>
      <c r="CU46" s="89"/>
      <c r="CV46" s="89"/>
      <c r="CW46" s="89"/>
      <c r="CX46" s="94" t="s">
        <v>13</v>
      </c>
    </row>
    <row r="47" spans="1:105" ht="29.25" customHeight="1" thickBot="1">
      <c r="B47" s="95"/>
      <c r="C47" s="96"/>
      <c r="D47" s="96"/>
      <c r="E47" s="97"/>
      <c r="F47" s="96"/>
      <c r="G47" s="96"/>
      <c r="H47" s="96"/>
      <c r="I47" s="96"/>
      <c r="J47" s="96"/>
      <c r="K47" s="96"/>
      <c r="L47" s="96"/>
      <c r="M47" s="96"/>
      <c r="N47" s="310"/>
      <c r="O47" s="311"/>
      <c r="P47" s="311"/>
      <c r="Q47" s="312"/>
      <c r="R47" s="310"/>
      <c r="S47" s="311"/>
      <c r="T47" s="311"/>
      <c r="U47" s="312"/>
      <c r="V47" s="310"/>
      <c r="W47" s="311"/>
      <c r="X47" s="311"/>
      <c r="Y47" s="312"/>
      <c r="Z47" s="96"/>
      <c r="AA47" s="96"/>
      <c r="AB47" s="313"/>
      <c r="AC47" s="314"/>
      <c r="AD47" s="315"/>
      <c r="AE47" s="310"/>
      <c r="AF47" s="311"/>
      <c r="AG47" s="311"/>
      <c r="AH47" s="312"/>
      <c r="AI47" s="310"/>
      <c r="AJ47" s="311"/>
      <c r="AK47" s="311"/>
      <c r="AL47" s="312"/>
      <c r="AM47" s="96"/>
      <c r="AN47" s="96"/>
      <c r="AO47" s="310"/>
      <c r="AP47" s="311"/>
      <c r="AQ47" s="311"/>
      <c r="AR47" s="312"/>
      <c r="AS47" s="310"/>
      <c r="AT47" s="311"/>
      <c r="AU47" s="311"/>
      <c r="AV47" s="312"/>
      <c r="AW47" s="96"/>
      <c r="AX47" s="96"/>
      <c r="AY47" s="313"/>
      <c r="AZ47" s="314"/>
      <c r="BA47" s="315"/>
      <c r="BB47" s="98"/>
      <c r="BC47" s="99"/>
      <c r="BD47" s="99"/>
      <c r="BE47" s="100"/>
      <c r="BF47" s="211"/>
      <c r="BG47" s="212"/>
      <c r="BH47" s="212"/>
      <c r="BI47" s="213"/>
      <c r="BJ47" s="211"/>
      <c r="BK47" s="212"/>
      <c r="BL47" s="212"/>
      <c r="BM47" s="213"/>
      <c r="BN47" s="211"/>
      <c r="BO47" s="212"/>
      <c r="BP47" s="212"/>
      <c r="BQ47" s="213"/>
      <c r="BR47" s="211"/>
      <c r="BS47" s="212"/>
      <c r="BT47" s="212"/>
      <c r="BU47" s="213"/>
      <c r="BV47" s="95"/>
      <c r="BW47" s="96"/>
      <c r="BX47" s="211"/>
      <c r="BY47" s="212"/>
      <c r="BZ47" s="212"/>
      <c r="CA47" s="213"/>
      <c r="CB47" s="96"/>
      <c r="CC47" s="96"/>
      <c r="CD47" s="208"/>
      <c r="CE47" s="209"/>
      <c r="CF47" s="210"/>
      <c r="CG47" s="96"/>
      <c r="CH47" s="96"/>
      <c r="CI47" s="211"/>
      <c r="CJ47" s="212"/>
      <c r="CK47" s="212"/>
      <c r="CL47" s="213"/>
      <c r="CM47" s="211"/>
      <c r="CN47" s="212"/>
      <c r="CO47" s="212"/>
      <c r="CP47" s="213"/>
      <c r="CQ47" s="96"/>
      <c r="CR47" s="96"/>
      <c r="CS47" s="96"/>
      <c r="CT47" s="96"/>
      <c r="CU47" s="96"/>
      <c r="CV47" s="96"/>
      <c r="CW47" s="96"/>
      <c r="CX47" s="101"/>
    </row>
    <row r="48" spans="1:105" s="24" customFormat="1" ht="35.25" customHeight="1" thickBot="1">
      <c r="A48" s="35"/>
      <c r="B48" s="250" t="s">
        <v>55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2"/>
      <c r="N48" s="253" t="s">
        <v>55</v>
      </c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5"/>
      <c r="BF48" s="256" t="s">
        <v>56</v>
      </c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7" t="s">
        <v>56</v>
      </c>
      <c r="CR48" s="258"/>
      <c r="CS48" s="258"/>
      <c r="CT48" s="258"/>
      <c r="CU48" s="258"/>
      <c r="CV48" s="258"/>
      <c r="CW48" s="258"/>
      <c r="CX48" s="259"/>
      <c r="CZ48" s="25"/>
    </row>
    <row r="49" spans="1:105" s="24" customFormat="1" ht="35.25" customHeight="1" thickBo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00" t="s">
        <v>860</v>
      </c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1"/>
      <c r="BF49" s="262" t="s">
        <v>38</v>
      </c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4"/>
      <c r="CQ49" s="265" t="s">
        <v>48</v>
      </c>
      <c r="CR49" s="266"/>
      <c r="CS49" s="266"/>
      <c r="CT49" s="266"/>
      <c r="CU49" s="266"/>
      <c r="CV49" s="266"/>
      <c r="CW49" s="266"/>
      <c r="CX49" s="267"/>
      <c r="CZ49" s="25"/>
      <c r="DA49" s="26"/>
    </row>
    <row r="50" spans="1:105" s="24" customFormat="1" ht="35.25" customHeight="1" thickBot="1">
      <c r="A50" s="35"/>
      <c r="B50" s="37"/>
      <c r="C50" s="38"/>
      <c r="D50" s="38"/>
      <c r="E50" s="38"/>
      <c r="F50" s="38"/>
      <c r="G50" s="38"/>
      <c r="H50" s="268" t="s">
        <v>25</v>
      </c>
      <c r="I50" s="269"/>
      <c r="J50" s="269"/>
      <c r="K50" s="269"/>
      <c r="L50" s="269"/>
      <c r="M50" s="270"/>
      <c r="N50" s="271" t="s">
        <v>19</v>
      </c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3"/>
      <c r="AB50" s="39"/>
      <c r="AC50" s="274" t="s">
        <v>18</v>
      </c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5"/>
      <c r="AO50" s="271" t="s">
        <v>17</v>
      </c>
      <c r="AP50" s="272"/>
      <c r="AQ50" s="272"/>
      <c r="AR50" s="272"/>
      <c r="AS50" s="272"/>
      <c r="AT50" s="272"/>
      <c r="AU50" s="272"/>
      <c r="AV50" s="272"/>
      <c r="AW50" s="272"/>
      <c r="AX50" s="273"/>
      <c r="AY50" s="274" t="s">
        <v>16</v>
      </c>
      <c r="AZ50" s="274"/>
      <c r="BA50" s="274"/>
      <c r="BB50" s="274"/>
      <c r="BC50" s="275"/>
      <c r="BD50" s="276" t="s">
        <v>32</v>
      </c>
      <c r="BE50" s="277"/>
      <c r="BF50" s="280" t="s">
        <v>33</v>
      </c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2"/>
      <c r="BX50" s="283" t="s">
        <v>40</v>
      </c>
      <c r="BY50" s="284"/>
      <c r="BZ50" s="284"/>
      <c r="CA50" s="284"/>
      <c r="CB50" s="284"/>
      <c r="CC50" s="285"/>
      <c r="CD50" s="280" t="s">
        <v>42</v>
      </c>
      <c r="CE50" s="281"/>
      <c r="CF50" s="281"/>
      <c r="CG50" s="281"/>
      <c r="CH50" s="282"/>
      <c r="CI50" s="286" t="s">
        <v>41</v>
      </c>
      <c r="CJ50" s="274"/>
      <c r="CK50" s="274"/>
      <c r="CL50" s="274"/>
      <c r="CM50" s="274"/>
      <c r="CN50" s="275"/>
      <c r="CO50" s="287" t="s">
        <v>45</v>
      </c>
      <c r="CP50" s="288"/>
      <c r="CQ50" s="291" t="s">
        <v>46</v>
      </c>
      <c r="CR50" s="292"/>
      <c r="CS50" s="291" t="s">
        <v>47</v>
      </c>
      <c r="CT50" s="292"/>
      <c r="CU50" s="295" t="s">
        <v>6</v>
      </c>
      <c r="CV50" s="295" t="s">
        <v>7</v>
      </c>
      <c r="CW50" s="298" t="s">
        <v>49</v>
      </c>
      <c r="CX50" s="40"/>
      <c r="CZ50" s="25"/>
      <c r="DA50" s="26"/>
    </row>
    <row r="51" spans="1:105" s="24" customFormat="1" ht="35.25" customHeight="1" thickBot="1">
      <c r="A51" s="35"/>
      <c r="B51" s="41"/>
      <c r="C51" s="42"/>
      <c r="D51" s="42"/>
      <c r="E51" s="42"/>
      <c r="F51" s="42"/>
      <c r="G51" s="43"/>
      <c r="H51" s="246" t="s">
        <v>4</v>
      </c>
      <c r="I51" s="247"/>
      <c r="J51" s="246" t="s">
        <v>5</v>
      </c>
      <c r="K51" s="247"/>
      <c r="L51" s="44" t="s">
        <v>51</v>
      </c>
      <c r="M51" s="45" t="s">
        <v>52</v>
      </c>
      <c r="N51" s="216" t="s">
        <v>20</v>
      </c>
      <c r="O51" s="217"/>
      <c r="P51" s="217"/>
      <c r="Q51" s="218"/>
      <c r="R51" s="223" t="s">
        <v>21</v>
      </c>
      <c r="S51" s="224"/>
      <c r="T51" s="224"/>
      <c r="U51" s="239"/>
      <c r="V51" s="216" t="s">
        <v>22</v>
      </c>
      <c r="W51" s="217"/>
      <c r="X51" s="217"/>
      <c r="Y51" s="218"/>
      <c r="Z51" s="248" t="s">
        <v>9</v>
      </c>
      <c r="AA51" s="249"/>
      <c r="AB51" s="46"/>
      <c r="AC51" s="224" t="s">
        <v>26</v>
      </c>
      <c r="AD51" s="239"/>
      <c r="AE51" s="216" t="s">
        <v>27</v>
      </c>
      <c r="AF51" s="217"/>
      <c r="AG51" s="217"/>
      <c r="AH51" s="218"/>
      <c r="AI51" s="223" t="s">
        <v>28</v>
      </c>
      <c r="AJ51" s="224"/>
      <c r="AK51" s="224"/>
      <c r="AL51" s="239"/>
      <c r="AM51" s="248" t="s">
        <v>9</v>
      </c>
      <c r="AN51" s="249"/>
      <c r="AO51" s="223" t="s">
        <v>30</v>
      </c>
      <c r="AP51" s="224"/>
      <c r="AQ51" s="224"/>
      <c r="AR51" s="239"/>
      <c r="AS51" s="216" t="s">
        <v>31</v>
      </c>
      <c r="AT51" s="217"/>
      <c r="AU51" s="217"/>
      <c r="AV51" s="218"/>
      <c r="AW51" s="240" t="s">
        <v>9</v>
      </c>
      <c r="AX51" s="241"/>
      <c r="AY51" s="216" t="s">
        <v>29</v>
      </c>
      <c r="AZ51" s="217"/>
      <c r="BA51" s="218"/>
      <c r="BB51" s="242" t="s">
        <v>9</v>
      </c>
      <c r="BC51" s="243"/>
      <c r="BD51" s="278"/>
      <c r="BE51" s="279"/>
      <c r="BF51" s="244" t="s">
        <v>34</v>
      </c>
      <c r="BG51" s="245"/>
      <c r="BH51" s="245"/>
      <c r="BI51" s="245"/>
      <c r="BJ51" s="215" t="s">
        <v>35</v>
      </c>
      <c r="BK51" s="215"/>
      <c r="BL51" s="215"/>
      <c r="BM51" s="215"/>
      <c r="BN51" s="245" t="s">
        <v>36</v>
      </c>
      <c r="BO51" s="245"/>
      <c r="BP51" s="245"/>
      <c r="BQ51" s="245"/>
      <c r="BR51" s="245" t="s">
        <v>37</v>
      </c>
      <c r="BS51" s="245"/>
      <c r="BT51" s="245"/>
      <c r="BU51" s="245"/>
      <c r="BV51" s="214" t="s">
        <v>9</v>
      </c>
      <c r="BW51" s="215"/>
      <c r="BX51" s="216" t="s">
        <v>39</v>
      </c>
      <c r="BY51" s="217"/>
      <c r="BZ51" s="217"/>
      <c r="CA51" s="218"/>
      <c r="CB51" s="219" t="s">
        <v>9</v>
      </c>
      <c r="CC51" s="220"/>
      <c r="CD51" s="216" t="s">
        <v>43</v>
      </c>
      <c r="CE51" s="217"/>
      <c r="CF51" s="218"/>
      <c r="CG51" s="221" t="s">
        <v>9</v>
      </c>
      <c r="CH51" s="222"/>
      <c r="CI51" s="223" t="s">
        <v>44</v>
      </c>
      <c r="CJ51" s="224"/>
      <c r="CK51" s="224"/>
      <c r="CL51" s="225"/>
      <c r="CM51" s="226" t="s">
        <v>9</v>
      </c>
      <c r="CN51" s="227"/>
      <c r="CO51" s="289"/>
      <c r="CP51" s="290"/>
      <c r="CQ51" s="293"/>
      <c r="CR51" s="294"/>
      <c r="CS51" s="293"/>
      <c r="CT51" s="294"/>
      <c r="CU51" s="296"/>
      <c r="CV51" s="296"/>
      <c r="CW51" s="298"/>
      <c r="CX51" s="47"/>
      <c r="CZ51" s="25"/>
      <c r="DA51" s="26"/>
    </row>
    <row r="52" spans="1:105" s="24" customFormat="1" ht="35.25" customHeight="1" thickTop="1" thickBot="1">
      <c r="A52" s="35"/>
      <c r="B52" s="48" t="s">
        <v>0</v>
      </c>
      <c r="C52" s="166" t="s">
        <v>53</v>
      </c>
      <c r="D52" s="49" t="s">
        <v>54</v>
      </c>
      <c r="E52" s="50" t="s">
        <v>1</v>
      </c>
      <c r="F52" s="51" t="s">
        <v>2</v>
      </c>
      <c r="G52" s="52" t="s">
        <v>3</v>
      </c>
      <c r="H52" s="53" t="s">
        <v>10</v>
      </c>
      <c r="I52" s="54" t="s">
        <v>11</v>
      </c>
      <c r="J52" s="55" t="s">
        <v>10</v>
      </c>
      <c r="K52" s="54" t="s">
        <v>11</v>
      </c>
      <c r="L52" s="56" t="s">
        <v>15</v>
      </c>
      <c r="M52" s="57" t="s">
        <v>15</v>
      </c>
      <c r="N52" s="58" t="s">
        <v>23</v>
      </c>
      <c r="O52" s="59" t="s">
        <v>24</v>
      </c>
      <c r="P52" s="59" t="s">
        <v>10</v>
      </c>
      <c r="Q52" s="60" t="s">
        <v>11</v>
      </c>
      <c r="R52" s="58" t="s">
        <v>23</v>
      </c>
      <c r="S52" s="59" t="s">
        <v>24</v>
      </c>
      <c r="T52" s="59" t="s">
        <v>10</v>
      </c>
      <c r="U52" s="60" t="s">
        <v>11</v>
      </c>
      <c r="V52" s="58" t="s">
        <v>23</v>
      </c>
      <c r="W52" s="59" t="s">
        <v>24</v>
      </c>
      <c r="X52" s="59" t="s">
        <v>10</v>
      </c>
      <c r="Y52" s="60" t="s">
        <v>11</v>
      </c>
      <c r="Z52" s="61" t="s">
        <v>10</v>
      </c>
      <c r="AA52" s="62" t="s">
        <v>11</v>
      </c>
      <c r="AB52" s="59" t="s">
        <v>24</v>
      </c>
      <c r="AC52" s="63" t="s">
        <v>10</v>
      </c>
      <c r="AD52" s="60" t="s">
        <v>11</v>
      </c>
      <c r="AE52" s="58" t="s">
        <v>23</v>
      </c>
      <c r="AF52" s="59" t="s">
        <v>24</v>
      </c>
      <c r="AG52" s="64" t="s">
        <v>10</v>
      </c>
      <c r="AH52" s="65" t="s">
        <v>11</v>
      </c>
      <c r="AI52" s="58" t="s">
        <v>23</v>
      </c>
      <c r="AJ52" s="59" t="s">
        <v>24</v>
      </c>
      <c r="AK52" s="66" t="s">
        <v>10</v>
      </c>
      <c r="AL52" s="67" t="s">
        <v>11</v>
      </c>
      <c r="AM52" s="68" t="s">
        <v>10</v>
      </c>
      <c r="AN52" s="69" t="s">
        <v>11</v>
      </c>
      <c r="AO52" s="58" t="s">
        <v>23</v>
      </c>
      <c r="AP52" s="59" t="s">
        <v>24</v>
      </c>
      <c r="AQ52" s="70" t="s">
        <v>10</v>
      </c>
      <c r="AR52" s="65" t="s">
        <v>11</v>
      </c>
      <c r="AS52" s="58" t="s">
        <v>23</v>
      </c>
      <c r="AT52" s="59" t="s">
        <v>24</v>
      </c>
      <c r="AU52" s="66" t="s">
        <v>10</v>
      </c>
      <c r="AV52" s="67" t="s">
        <v>11</v>
      </c>
      <c r="AW52" s="71" t="s">
        <v>10</v>
      </c>
      <c r="AX52" s="72" t="s">
        <v>11</v>
      </c>
      <c r="AY52" s="63" t="s">
        <v>24</v>
      </c>
      <c r="AZ52" s="66" t="s">
        <v>10</v>
      </c>
      <c r="BA52" s="67" t="s">
        <v>11</v>
      </c>
      <c r="BB52" s="71" t="s">
        <v>10</v>
      </c>
      <c r="BC52" s="73" t="s">
        <v>11</v>
      </c>
      <c r="BD52" s="74" t="s">
        <v>10</v>
      </c>
      <c r="BE52" s="75" t="s">
        <v>11</v>
      </c>
      <c r="BF52" s="76" t="s">
        <v>23</v>
      </c>
      <c r="BG52" s="59" t="s">
        <v>24</v>
      </c>
      <c r="BH52" s="59" t="s">
        <v>10</v>
      </c>
      <c r="BI52" s="60" t="s">
        <v>11</v>
      </c>
      <c r="BJ52" s="58" t="s">
        <v>23</v>
      </c>
      <c r="BK52" s="59" t="s">
        <v>24</v>
      </c>
      <c r="BL52" s="59" t="s">
        <v>10</v>
      </c>
      <c r="BM52" s="60" t="s">
        <v>11</v>
      </c>
      <c r="BN52" s="58" t="s">
        <v>23</v>
      </c>
      <c r="BO52" s="59" t="s">
        <v>24</v>
      </c>
      <c r="BP52" s="59" t="s">
        <v>10</v>
      </c>
      <c r="BQ52" s="60" t="s">
        <v>11</v>
      </c>
      <c r="BR52" s="58" t="s">
        <v>23</v>
      </c>
      <c r="BS52" s="59" t="s">
        <v>24</v>
      </c>
      <c r="BT52" s="59" t="s">
        <v>10</v>
      </c>
      <c r="BU52" s="60" t="s">
        <v>11</v>
      </c>
      <c r="BV52" s="77" t="s">
        <v>10</v>
      </c>
      <c r="BW52" s="62" t="s">
        <v>11</v>
      </c>
      <c r="BX52" s="58" t="s">
        <v>23</v>
      </c>
      <c r="BY52" s="59" t="s">
        <v>24</v>
      </c>
      <c r="BZ52" s="64" t="s">
        <v>10</v>
      </c>
      <c r="CA52" s="67" t="s">
        <v>11</v>
      </c>
      <c r="CB52" s="78" t="s">
        <v>10</v>
      </c>
      <c r="CC52" s="79" t="s">
        <v>11</v>
      </c>
      <c r="CD52" s="80" t="s">
        <v>24</v>
      </c>
      <c r="CE52" s="70" t="s">
        <v>10</v>
      </c>
      <c r="CF52" s="67" t="s">
        <v>11</v>
      </c>
      <c r="CG52" s="68" t="s">
        <v>10</v>
      </c>
      <c r="CH52" s="69" t="s">
        <v>11</v>
      </c>
      <c r="CI52" s="58" t="s">
        <v>23</v>
      </c>
      <c r="CJ52" s="59" t="s">
        <v>24</v>
      </c>
      <c r="CK52" s="70" t="s">
        <v>10</v>
      </c>
      <c r="CL52" s="67" t="s">
        <v>11</v>
      </c>
      <c r="CM52" s="81" t="s">
        <v>10</v>
      </c>
      <c r="CN52" s="82" t="s">
        <v>11</v>
      </c>
      <c r="CO52" s="83" t="s">
        <v>10</v>
      </c>
      <c r="CP52" s="84" t="s">
        <v>11</v>
      </c>
      <c r="CQ52" s="85" t="s">
        <v>10</v>
      </c>
      <c r="CR52" s="86" t="s">
        <v>11</v>
      </c>
      <c r="CS52" s="87" t="s">
        <v>10</v>
      </c>
      <c r="CT52" s="85" t="s">
        <v>11</v>
      </c>
      <c r="CU52" s="297"/>
      <c r="CV52" s="297"/>
      <c r="CW52" s="299"/>
      <c r="CX52" s="88" t="s">
        <v>8</v>
      </c>
      <c r="CZ52" s="25"/>
      <c r="DA52" s="26"/>
    </row>
    <row r="53" spans="1:105" ht="34.5" customHeight="1" thickBot="1">
      <c r="B53" s="164">
        <v>1</v>
      </c>
      <c r="C53" s="158" t="s">
        <v>166</v>
      </c>
      <c r="D53" s="165" t="s">
        <v>167</v>
      </c>
      <c r="E53" s="14" t="s">
        <v>636</v>
      </c>
      <c r="F53" s="27">
        <v>35541</v>
      </c>
      <c r="G53" s="17" t="s">
        <v>83</v>
      </c>
      <c r="H53" s="28">
        <v>12.13</v>
      </c>
      <c r="I53" s="29">
        <v>30</v>
      </c>
      <c r="J53" s="30">
        <v>13.72</v>
      </c>
      <c r="K53" s="31">
        <v>30</v>
      </c>
      <c r="L53" s="18">
        <f>(H53+J53)/2</f>
        <v>12.925000000000001</v>
      </c>
      <c r="M53" s="19">
        <f>IF(L53&gt;=10,60,I53+K53)</f>
        <v>60</v>
      </c>
      <c r="N53" s="140"/>
      <c r="O53" s="141"/>
      <c r="P53" s="120">
        <f t="shared" ref="P53:P91" si="70">(N53+O53)/2</f>
        <v>0</v>
      </c>
      <c r="Q53" s="121">
        <f>IF(P53&gt;=10,6,0)</f>
        <v>0</v>
      </c>
      <c r="R53" s="122"/>
      <c r="S53" s="123"/>
      <c r="T53" s="120">
        <f>(R53+S53)/2</f>
        <v>0</v>
      </c>
      <c r="U53" s="121">
        <f>IF(T53&gt;=10,6,0)</f>
        <v>0</v>
      </c>
      <c r="V53" s="122"/>
      <c r="W53" s="123"/>
      <c r="X53" s="120">
        <f>(V53+W53)/2</f>
        <v>0</v>
      </c>
      <c r="Y53" s="121">
        <f>IF(X53&gt;=10,5,0)</f>
        <v>0</v>
      </c>
      <c r="Z53" s="124">
        <f>((P53*2)+(T53*2)+(X53*2))/6</f>
        <v>0</v>
      </c>
      <c r="AA53" s="125">
        <f>IF(Z53&gt;=10,17,Q53+U53+Y53)</f>
        <v>0</v>
      </c>
      <c r="AB53" s="123"/>
      <c r="AC53" s="126">
        <f>AB53</f>
        <v>0</v>
      </c>
      <c r="AD53" s="127">
        <f>IF(AC53&gt;=10,3,0)</f>
        <v>0</v>
      </c>
      <c r="AE53" s="122"/>
      <c r="AF53" s="123"/>
      <c r="AG53" s="120">
        <f>(AE53+AF53)/2</f>
        <v>0</v>
      </c>
      <c r="AH53" s="121">
        <f>IF(AG53&gt;=10,3,0)</f>
        <v>0</v>
      </c>
      <c r="AI53" s="122"/>
      <c r="AJ53" s="123"/>
      <c r="AK53" s="120">
        <f>(AI53+AJ53)/2</f>
        <v>0</v>
      </c>
      <c r="AL53" s="121">
        <f>IF(AK53&gt;=10,3,0)</f>
        <v>0</v>
      </c>
      <c r="AM53" s="128">
        <f>(AC53+(AG53*2)+(AK53*2))/5</f>
        <v>0</v>
      </c>
      <c r="AN53" s="129">
        <f>IF(AM53&gt;=10,9,AL53+AH53+AD53)</f>
        <v>0</v>
      </c>
      <c r="AO53" s="122"/>
      <c r="AP53" s="123"/>
      <c r="AQ53" s="120">
        <f>(AO53+AP53)/2</f>
        <v>0</v>
      </c>
      <c r="AR53" s="121">
        <f>IF(AQ53&gt;=10,2,0)</f>
        <v>0</v>
      </c>
      <c r="AS53" s="122"/>
      <c r="AT53" s="123"/>
      <c r="AU53" s="120">
        <f>(AS53+AT53)/2</f>
        <v>0</v>
      </c>
      <c r="AV53" s="121">
        <f>IF(AU53&gt;=10,1,0)</f>
        <v>0</v>
      </c>
      <c r="AW53" s="128">
        <f>(AU53+(AQ53*2))/3</f>
        <v>0</v>
      </c>
      <c r="AX53" s="129">
        <f>IF(AW53&gt;=10,3,AV53+AR53)</f>
        <v>0</v>
      </c>
      <c r="AY53" s="130"/>
      <c r="AZ53" s="131">
        <f>AY53</f>
        <v>0</v>
      </c>
      <c r="BA53" s="132">
        <f>IF(AZ53&gt;=10,1,0)</f>
        <v>0</v>
      </c>
      <c r="BB53" s="128">
        <f>AZ53</f>
        <v>0</v>
      </c>
      <c r="BC53" s="129">
        <f>BA53</f>
        <v>0</v>
      </c>
      <c r="BD53" s="133">
        <f>((P53*2)+(T53*2)+(X53*2)+AC53+(AG53*2)+(AK53*2)+(AQ53*2)+AU53+AZ53)/15</f>
        <v>0</v>
      </c>
      <c r="BE53" s="134">
        <f>IF(BD53&gt;=10,30,BC53+AX53+AN53+AA53)</f>
        <v>0</v>
      </c>
      <c r="BF53" s="140"/>
      <c r="BG53" s="141"/>
      <c r="BH53" s="142">
        <f>(BF53+BG53)/2</f>
        <v>0</v>
      </c>
      <c r="BI53" s="143">
        <f>IF(BH53&gt;=10,5,0)</f>
        <v>0</v>
      </c>
      <c r="BJ53" s="140"/>
      <c r="BK53" s="141"/>
      <c r="BL53" s="142">
        <f>(BJ53+BK53)/2</f>
        <v>0</v>
      </c>
      <c r="BM53" s="143">
        <f>IF(BL53&gt;=10,5,0)</f>
        <v>0</v>
      </c>
      <c r="BN53" s="140"/>
      <c r="BO53" s="141"/>
      <c r="BP53" s="142">
        <f>(BN53+BO53)/2</f>
        <v>0</v>
      </c>
      <c r="BQ53" s="143">
        <f>IF(BP53&gt;=10,5,0)</f>
        <v>0</v>
      </c>
      <c r="BR53" s="140"/>
      <c r="BS53" s="141"/>
      <c r="BT53" s="142">
        <f>(BR53+BS53)/2</f>
        <v>0</v>
      </c>
      <c r="BU53" s="143">
        <f>IF(BT53&gt;=10,5,0)</f>
        <v>0</v>
      </c>
      <c r="BV53" s="144">
        <f>((BT53*2)+(BP53*2)+(BL53*2)+(BH53*2))/8</f>
        <v>0</v>
      </c>
      <c r="BW53" s="145">
        <f>IF(BV53&gt;=10,20,BU53+BQ53+BM53+BI53)</f>
        <v>0</v>
      </c>
      <c r="BX53" s="140"/>
      <c r="BY53" s="141"/>
      <c r="BZ53" s="142">
        <f>(BX53+BY53)/2</f>
        <v>0</v>
      </c>
      <c r="CA53" s="143">
        <f>IF(BZ53&gt;=10,5,0)</f>
        <v>0</v>
      </c>
      <c r="CB53" s="146">
        <f>BZ53</f>
        <v>0</v>
      </c>
      <c r="CC53" s="145">
        <f>CA53</f>
        <v>0</v>
      </c>
      <c r="CD53" s="141"/>
      <c r="CE53" s="147">
        <f>CD53</f>
        <v>0</v>
      </c>
      <c r="CF53" s="148">
        <f>IF(CE53&gt;=10,2,0)</f>
        <v>0</v>
      </c>
      <c r="CG53" s="146">
        <f>CE53</f>
        <v>0</v>
      </c>
      <c r="CH53" s="145">
        <f>CF53</f>
        <v>0</v>
      </c>
      <c r="CI53" s="140"/>
      <c r="CJ53" s="141"/>
      <c r="CK53" s="142">
        <f>(CI53+CJ53)/2</f>
        <v>0</v>
      </c>
      <c r="CL53" s="143">
        <f>IF(CK53&gt;=10,3,0)</f>
        <v>0</v>
      </c>
      <c r="CM53" s="146">
        <f>CK53</f>
        <v>0</v>
      </c>
      <c r="CN53" s="145">
        <f>CL53</f>
        <v>0</v>
      </c>
      <c r="CO53" s="21">
        <f>((CK53*2)+CE53+(BZ53*2)+(BT53*2)+(BP53*2)+(BL53*2)+(BH53*2))/13</f>
        <v>0</v>
      </c>
      <c r="CP53" s="22">
        <f>IF(CO53&gt;=10,30,CN53+CH53+CC53+BW53)</f>
        <v>0</v>
      </c>
      <c r="CQ53" s="2">
        <f t="shared" ref="CQ53:CQ91" si="71">BD53</f>
        <v>0</v>
      </c>
      <c r="CR53" s="3">
        <f t="shared" ref="CR53:CR91" si="72">IF(CU53&gt;=10,30,BE53)</f>
        <v>0</v>
      </c>
      <c r="CS53" s="4">
        <f t="shared" ref="CS53:CS91" si="73">CO53</f>
        <v>0</v>
      </c>
      <c r="CT53" s="5">
        <f t="shared" ref="CT53:CT91" si="74">IF(CU53&gt;=10,30,CP53)</f>
        <v>0</v>
      </c>
      <c r="CU53" s="23">
        <f t="shared" ref="CU53:CU91" si="75">(CS53+CQ53)/2</f>
        <v>0</v>
      </c>
      <c r="CV53" s="6">
        <f t="shared" ref="CV53:CV91" si="76">IF(CU53&gt;=10,60,CT53+CR53)</f>
        <v>0</v>
      </c>
      <c r="CW53" s="20">
        <f>(M53+CV53)</f>
        <v>60</v>
      </c>
      <c r="CX53" s="9" t="str">
        <f>IF(CW53=120,"ناجح(ة) دورة1","مؤجل(ة)")</f>
        <v>مؤجل(ة)</v>
      </c>
      <c r="CY53" s="10"/>
      <c r="CZ53" s="15"/>
      <c r="DA53" s="12"/>
    </row>
    <row r="54" spans="1:105" ht="29.25" customHeight="1" thickBot="1">
      <c r="B54" s="164">
        <f>B53+1</f>
        <v>2</v>
      </c>
      <c r="C54" s="168" t="s">
        <v>168</v>
      </c>
      <c r="D54" s="165" t="s">
        <v>169</v>
      </c>
      <c r="E54" s="13" t="s">
        <v>599</v>
      </c>
      <c r="F54" s="32">
        <v>35256</v>
      </c>
      <c r="G54" s="33" t="s">
        <v>93</v>
      </c>
      <c r="H54" s="28">
        <v>9.8699999999999992</v>
      </c>
      <c r="I54" s="29">
        <v>30</v>
      </c>
      <c r="J54" s="30">
        <v>10.14</v>
      </c>
      <c r="K54" s="31">
        <v>30</v>
      </c>
      <c r="L54" s="18">
        <f t="shared" ref="L54:L91" si="77">(H54+J54)/2</f>
        <v>10.004999999999999</v>
      </c>
      <c r="M54" s="19">
        <f t="shared" ref="M54:M91" si="78">IF(L54&gt;=10,60,I54+K54)</f>
        <v>60</v>
      </c>
      <c r="N54" s="149">
        <v>12.5</v>
      </c>
      <c r="O54" s="150">
        <v>4</v>
      </c>
      <c r="P54" s="120">
        <f t="shared" si="70"/>
        <v>8.25</v>
      </c>
      <c r="Q54" s="121">
        <f t="shared" ref="Q54:Q91" si="79">IF(P54&gt;=10,6,0)</f>
        <v>0</v>
      </c>
      <c r="R54" s="135">
        <v>12</v>
      </c>
      <c r="S54" s="136">
        <v>2.5</v>
      </c>
      <c r="T54" s="120">
        <f t="shared" ref="T54:T91" si="80">(R54+S54)/2</f>
        <v>7.25</v>
      </c>
      <c r="U54" s="121">
        <f t="shared" ref="U54:U91" si="81">IF(T54&gt;=10,6,0)</f>
        <v>0</v>
      </c>
      <c r="V54" s="135">
        <v>11</v>
      </c>
      <c r="W54" s="136">
        <v>9</v>
      </c>
      <c r="X54" s="120">
        <f t="shared" ref="X54:X91" si="82">(V54+W54)/2</f>
        <v>10</v>
      </c>
      <c r="Y54" s="121">
        <f t="shared" ref="Y54:Y91" si="83">IF(X54&gt;=10,5,0)</f>
        <v>5</v>
      </c>
      <c r="Z54" s="124">
        <f t="shared" ref="Z54:Z91" si="84">((P54*2)+(T54*2)+(X54*2))/6</f>
        <v>8.5</v>
      </c>
      <c r="AA54" s="125">
        <f t="shared" ref="AA54:AA91" si="85">IF(Z54&gt;=10,17,Q54+U54+Y54)</f>
        <v>5</v>
      </c>
      <c r="AB54" s="136">
        <v>11</v>
      </c>
      <c r="AC54" s="126">
        <f t="shared" ref="AC54:AC91" si="86">AB54</f>
        <v>11</v>
      </c>
      <c r="AD54" s="127">
        <f t="shared" ref="AD54:AD91" si="87">IF(AC54&gt;=10,3,0)</f>
        <v>3</v>
      </c>
      <c r="AE54" s="135">
        <v>10</v>
      </c>
      <c r="AF54" s="136">
        <v>3</v>
      </c>
      <c r="AG54" s="120">
        <f t="shared" ref="AG54:AG91" si="88">(AE54+AF54)/2</f>
        <v>6.5</v>
      </c>
      <c r="AH54" s="121">
        <f t="shared" ref="AH54:AH91" si="89">IF(AG54&gt;=10,3,0)</f>
        <v>0</v>
      </c>
      <c r="AI54" s="135">
        <v>7</v>
      </c>
      <c r="AJ54" s="136">
        <v>3</v>
      </c>
      <c r="AK54" s="120">
        <f t="shared" ref="AK54:AK91" si="90">(AI54+AJ54)/2</f>
        <v>5</v>
      </c>
      <c r="AL54" s="121">
        <f t="shared" ref="AL54:AL91" si="91">IF(AK54&gt;=10,3,0)</f>
        <v>0</v>
      </c>
      <c r="AM54" s="128">
        <f t="shared" ref="AM54:AM91" si="92">(AC54+(AG54*2)+(AK54*2))/5</f>
        <v>6.8</v>
      </c>
      <c r="AN54" s="129">
        <f t="shared" ref="AN54:AN91" si="93">IF(AM54&gt;=10,9,AL54+AH54+AD54)</f>
        <v>3</v>
      </c>
      <c r="AO54" s="135">
        <v>12</v>
      </c>
      <c r="AP54" s="136">
        <v>3</v>
      </c>
      <c r="AQ54" s="120">
        <f t="shared" ref="AQ54:AQ91" si="94">(AO54+AP54)/2</f>
        <v>7.5</v>
      </c>
      <c r="AR54" s="121">
        <f t="shared" ref="AR54:AR91" si="95">IF(AQ54&gt;=10,2,0)</f>
        <v>0</v>
      </c>
      <c r="AS54" s="135">
        <v>10</v>
      </c>
      <c r="AT54" s="136">
        <v>12</v>
      </c>
      <c r="AU54" s="120">
        <f t="shared" ref="AU54:AU91" si="96">(AS54+AT54)/2</f>
        <v>11</v>
      </c>
      <c r="AV54" s="121">
        <f t="shared" ref="AV54:AV91" si="97">IF(AU54&gt;=10,1,0)</f>
        <v>1</v>
      </c>
      <c r="AW54" s="128">
        <f t="shared" ref="AW54:AW91" si="98">(AU54+(AQ54*2))/3</f>
        <v>8.6666666666666661</v>
      </c>
      <c r="AX54" s="129">
        <f t="shared" ref="AX54:AX91" si="99">IF(AW54&gt;=10,3,AV54+AR54)</f>
        <v>1</v>
      </c>
      <c r="AY54" s="137">
        <v>11.5</v>
      </c>
      <c r="AZ54" s="131">
        <f t="shared" ref="AZ54:AZ91" si="100">AY54</f>
        <v>11.5</v>
      </c>
      <c r="BA54" s="132">
        <f t="shared" ref="BA54:BA91" si="101">IF(AZ54&gt;=10,1,0)</f>
        <v>1</v>
      </c>
      <c r="BB54" s="128">
        <f t="shared" ref="BB54:BB91" si="102">AZ54</f>
        <v>11.5</v>
      </c>
      <c r="BC54" s="129">
        <f t="shared" ref="BC54:BC91" si="103">BA54</f>
        <v>1</v>
      </c>
      <c r="BD54" s="133">
        <f t="shared" ref="BD54:BD91" si="104">((P54*2)+(T54*2)+(X54*2)+AC54+(AG54*2)+(AK54*2)+(AQ54*2)+AU54+AZ54)/15</f>
        <v>8.1666666666666661</v>
      </c>
      <c r="BE54" s="134">
        <f t="shared" ref="BE54:BE91" si="105">IF(BD54&gt;=10,30,BC54+AX54+AN54+AA54)</f>
        <v>10</v>
      </c>
      <c r="BF54" s="149"/>
      <c r="BG54" s="150"/>
      <c r="BH54" s="142">
        <f t="shared" ref="BH54:BH91" si="106">(BF54+BG54)/2</f>
        <v>0</v>
      </c>
      <c r="BI54" s="143">
        <f t="shared" ref="BI54:BI91" si="107">IF(BH54&gt;=10,5,0)</f>
        <v>0</v>
      </c>
      <c r="BJ54" s="149"/>
      <c r="BK54" s="150"/>
      <c r="BL54" s="142">
        <f t="shared" ref="BL54:BL91" si="108">(BJ54+BK54)/2</f>
        <v>0</v>
      </c>
      <c r="BM54" s="143">
        <f t="shared" ref="BM54:BM91" si="109">IF(BL54&gt;=10,5,0)</f>
        <v>0</v>
      </c>
      <c r="BN54" s="149"/>
      <c r="BO54" s="150"/>
      <c r="BP54" s="142">
        <f>(BN54+BO54)/2</f>
        <v>0</v>
      </c>
      <c r="BQ54" s="143">
        <f>IF(BP54&gt;=10,5,0)</f>
        <v>0</v>
      </c>
      <c r="BR54" s="149"/>
      <c r="BS54" s="150"/>
      <c r="BT54" s="142">
        <f t="shared" ref="BT54:BT91" si="110">(BR54+BS54)/2</f>
        <v>0</v>
      </c>
      <c r="BU54" s="143">
        <f t="shared" ref="BU54:BU91" si="111">IF(BT54&gt;=10,5,0)</f>
        <v>0</v>
      </c>
      <c r="BV54" s="144">
        <f t="shared" ref="BV54:BV91" si="112">((BT54*2)+(BP54*2)+(BL54*2)+(BH54*2))/8</f>
        <v>0</v>
      </c>
      <c r="BW54" s="145">
        <f t="shared" ref="BW54:BW91" si="113">IF(BV54&gt;=10,20,BU54+BQ54+BM54+BI54)</f>
        <v>0</v>
      </c>
      <c r="BX54" s="149"/>
      <c r="BY54" s="150"/>
      <c r="BZ54" s="142">
        <f t="shared" ref="BZ54:BZ91" si="114">(BX54+BY54)/2</f>
        <v>0</v>
      </c>
      <c r="CA54" s="143">
        <f t="shared" ref="CA54:CA91" si="115">IF(BZ54&gt;=10,5,0)</f>
        <v>0</v>
      </c>
      <c r="CB54" s="146">
        <f t="shared" ref="CB54:CB91" si="116">BZ54</f>
        <v>0</v>
      </c>
      <c r="CC54" s="145">
        <f t="shared" ref="CC54:CC91" si="117">CA54</f>
        <v>0</v>
      </c>
      <c r="CD54" s="150"/>
      <c r="CE54" s="147">
        <f t="shared" ref="CE54:CE91" si="118">CD54</f>
        <v>0</v>
      </c>
      <c r="CF54" s="148">
        <f t="shared" ref="CF54:CF91" si="119">IF(CE54&gt;=10,2,0)</f>
        <v>0</v>
      </c>
      <c r="CG54" s="146">
        <f t="shared" ref="CG54:CG91" si="120">CE54</f>
        <v>0</v>
      </c>
      <c r="CH54" s="145">
        <f t="shared" ref="CH54:CH91" si="121">CF54</f>
        <v>0</v>
      </c>
      <c r="CI54" s="149"/>
      <c r="CJ54" s="150"/>
      <c r="CK54" s="142">
        <f t="shared" ref="CK54:CK91" si="122">(CI54+CJ54)/2</f>
        <v>0</v>
      </c>
      <c r="CL54" s="143">
        <f t="shared" ref="CL54:CL91" si="123">IF(CK54&gt;=10,3,0)</f>
        <v>0</v>
      </c>
      <c r="CM54" s="146">
        <f t="shared" ref="CM54:CM91" si="124">CK54</f>
        <v>0</v>
      </c>
      <c r="CN54" s="145">
        <f t="shared" ref="CN54:CN91" si="125">CL54</f>
        <v>0</v>
      </c>
      <c r="CO54" s="21">
        <f t="shared" ref="CO54:CO91" si="126">((CK54*2)+CE54+(BZ54*2)+(BT54*2)+(BP54*2)+(BL54*2)+(BH54*2))/13</f>
        <v>0</v>
      </c>
      <c r="CP54" s="22">
        <f t="shared" ref="CP54:CP91" si="127">IF(CO54&gt;=10,30,CN54+CH54+CC54+BW54)</f>
        <v>0</v>
      </c>
      <c r="CQ54" s="2">
        <f t="shared" si="71"/>
        <v>8.1666666666666661</v>
      </c>
      <c r="CR54" s="3">
        <f t="shared" si="72"/>
        <v>10</v>
      </c>
      <c r="CS54" s="4">
        <f t="shared" si="73"/>
        <v>0</v>
      </c>
      <c r="CT54" s="5">
        <f t="shared" si="74"/>
        <v>0</v>
      </c>
      <c r="CU54" s="23">
        <f t="shared" si="75"/>
        <v>4.083333333333333</v>
      </c>
      <c r="CV54" s="6">
        <f t="shared" si="76"/>
        <v>10</v>
      </c>
      <c r="CW54" s="20">
        <f t="shared" ref="CW54:CW91" si="128">(M54+CV54)</f>
        <v>70</v>
      </c>
      <c r="CX54" s="9" t="str">
        <f t="shared" ref="CX54:CX90" si="129">IF(CW54=120,"ناجح(ة) دورة1","مؤجل(ة)")</f>
        <v>مؤجل(ة)</v>
      </c>
      <c r="CY54" s="10"/>
      <c r="CZ54" s="15"/>
      <c r="DA54" s="12"/>
    </row>
    <row r="55" spans="1:105" ht="29.25" customHeight="1" thickBot="1">
      <c r="B55" s="164">
        <f t="shared" si="65"/>
        <v>3</v>
      </c>
      <c r="C55" s="161" t="s">
        <v>170</v>
      </c>
      <c r="D55" s="165" t="s">
        <v>77</v>
      </c>
      <c r="E55" s="13" t="s">
        <v>600</v>
      </c>
      <c r="F55" s="32">
        <v>36492</v>
      </c>
      <c r="G55" s="33" t="s">
        <v>83</v>
      </c>
      <c r="H55" s="28">
        <v>12.2</v>
      </c>
      <c r="I55" s="29">
        <v>30</v>
      </c>
      <c r="J55" s="30">
        <v>11.77</v>
      </c>
      <c r="K55" s="31">
        <v>30</v>
      </c>
      <c r="L55" s="18">
        <f t="shared" si="77"/>
        <v>11.984999999999999</v>
      </c>
      <c r="M55" s="19">
        <f t="shared" si="78"/>
        <v>60</v>
      </c>
      <c r="N55" s="149">
        <v>7.5</v>
      </c>
      <c r="O55" s="150">
        <v>6.5</v>
      </c>
      <c r="P55" s="120">
        <f t="shared" si="70"/>
        <v>7</v>
      </c>
      <c r="Q55" s="121">
        <f t="shared" si="79"/>
        <v>0</v>
      </c>
      <c r="R55" s="135">
        <v>14</v>
      </c>
      <c r="S55" s="136">
        <v>8.5</v>
      </c>
      <c r="T55" s="120">
        <f t="shared" si="80"/>
        <v>11.25</v>
      </c>
      <c r="U55" s="121">
        <f t="shared" si="81"/>
        <v>6</v>
      </c>
      <c r="V55" s="135">
        <v>12</v>
      </c>
      <c r="W55" s="136">
        <v>16.5</v>
      </c>
      <c r="X55" s="120">
        <f t="shared" si="82"/>
        <v>14.25</v>
      </c>
      <c r="Y55" s="121">
        <f t="shared" si="83"/>
        <v>5</v>
      </c>
      <c r="Z55" s="124">
        <f t="shared" si="84"/>
        <v>10.833333333333334</v>
      </c>
      <c r="AA55" s="125">
        <f t="shared" si="85"/>
        <v>17</v>
      </c>
      <c r="AB55" s="136">
        <v>15</v>
      </c>
      <c r="AC55" s="126">
        <f t="shared" si="86"/>
        <v>15</v>
      </c>
      <c r="AD55" s="127">
        <f t="shared" si="87"/>
        <v>3</v>
      </c>
      <c r="AE55" s="135">
        <v>13</v>
      </c>
      <c r="AF55" s="136">
        <v>4.25</v>
      </c>
      <c r="AG55" s="120">
        <f t="shared" si="88"/>
        <v>8.625</v>
      </c>
      <c r="AH55" s="121">
        <f t="shared" si="89"/>
        <v>0</v>
      </c>
      <c r="AI55" s="135">
        <v>11</v>
      </c>
      <c r="AJ55" s="136">
        <v>5.5</v>
      </c>
      <c r="AK55" s="120">
        <f t="shared" si="90"/>
        <v>8.25</v>
      </c>
      <c r="AL55" s="121">
        <f t="shared" si="91"/>
        <v>0</v>
      </c>
      <c r="AM55" s="128">
        <f t="shared" si="92"/>
        <v>9.75</v>
      </c>
      <c r="AN55" s="129">
        <f t="shared" si="93"/>
        <v>3</v>
      </c>
      <c r="AO55" s="135">
        <v>12</v>
      </c>
      <c r="AP55" s="136">
        <v>11</v>
      </c>
      <c r="AQ55" s="120">
        <f t="shared" si="94"/>
        <v>11.5</v>
      </c>
      <c r="AR55" s="121">
        <f t="shared" si="95"/>
        <v>2</v>
      </c>
      <c r="AS55" s="135">
        <v>14</v>
      </c>
      <c r="AT55" s="136">
        <v>18</v>
      </c>
      <c r="AU55" s="120">
        <f t="shared" si="96"/>
        <v>16</v>
      </c>
      <c r="AV55" s="121">
        <f t="shared" si="97"/>
        <v>1</v>
      </c>
      <c r="AW55" s="128">
        <f t="shared" si="98"/>
        <v>13</v>
      </c>
      <c r="AX55" s="129">
        <f t="shared" si="99"/>
        <v>3</v>
      </c>
      <c r="AY55" s="137">
        <v>15.5</v>
      </c>
      <c r="AZ55" s="131">
        <f t="shared" si="100"/>
        <v>15.5</v>
      </c>
      <c r="BA55" s="132">
        <f t="shared" si="101"/>
        <v>1</v>
      </c>
      <c r="BB55" s="128">
        <f t="shared" si="102"/>
        <v>15.5</v>
      </c>
      <c r="BC55" s="129">
        <f t="shared" si="103"/>
        <v>1</v>
      </c>
      <c r="BD55" s="133">
        <f t="shared" si="104"/>
        <v>11.216666666666667</v>
      </c>
      <c r="BE55" s="134">
        <f t="shared" si="105"/>
        <v>30</v>
      </c>
      <c r="BF55" s="149"/>
      <c r="BG55" s="150"/>
      <c r="BH55" s="142">
        <f t="shared" si="106"/>
        <v>0</v>
      </c>
      <c r="BI55" s="143">
        <f t="shared" si="107"/>
        <v>0</v>
      </c>
      <c r="BJ55" s="149"/>
      <c r="BK55" s="150"/>
      <c r="BL55" s="142">
        <f t="shared" si="108"/>
        <v>0</v>
      </c>
      <c r="BM55" s="143">
        <f t="shared" si="109"/>
        <v>0</v>
      </c>
      <c r="BN55" s="149"/>
      <c r="BO55" s="150"/>
      <c r="BP55" s="142">
        <f t="shared" ref="BP55:BP91" si="130">(BN55+BO55)/2</f>
        <v>0</v>
      </c>
      <c r="BQ55" s="143">
        <f t="shared" ref="BQ55:BQ91" si="131">IF(BP55&gt;=10,5,0)</f>
        <v>0</v>
      </c>
      <c r="BR55" s="149"/>
      <c r="BS55" s="150"/>
      <c r="BT55" s="142">
        <f t="shared" si="110"/>
        <v>0</v>
      </c>
      <c r="BU55" s="143">
        <f t="shared" si="111"/>
        <v>0</v>
      </c>
      <c r="BV55" s="144">
        <f t="shared" si="112"/>
        <v>0</v>
      </c>
      <c r="BW55" s="145">
        <f t="shared" si="113"/>
        <v>0</v>
      </c>
      <c r="BX55" s="149"/>
      <c r="BY55" s="150"/>
      <c r="BZ55" s="142">
        <f t="shared" si="114"/>
        <v>0</v>
      </c>
      <c r="CA55" s="143">
        <f t="shared" si="115"/>
        <v>0</v>
      </c>
      <c r="CB55" s="146">
        <f t="shared" si="116"/>
        <v>0</v>
      </c>
      <c r="CC55" s="145">
        <f t="shared" si="117"/>
        <v>0</v>
      </c>
      <c r="CD55" s="150"/>
      <c r="CE55" s="147">
        <f t="shared" si="118"/>
        <v>0</v>
      </c>
      <c r="CF55" s="148">
        <f t="shared" si="119"/>
        <v>0</v>
      </c>
      <c r="CG55" s="146">
        <f t="shared" si="120"/>
        <v>0</v>
      </c>
      <c r="CH55" s="145">
        <f t="shared" si="121"/>
        <v>0</v>
      </c>
      <c r="CI55" s="149"/>
      <c r="CJ55" s="150"/>
      <c r="CK55" s="142">
        <f t="shared" si="122"/>
        <v>0</v>
      </c>
      <c r="CL55" s="143">
        <f t="shared" si="123"/>
        <v>0</v>
      </c>
      <c r="CM55" s="146">
        <f t="shared" si="124"/>
        <v>0</v>
      </c>
      <c r="CN55" s="145">
        <f t="shared" si="125"/>
        <v>0</v>
      </c>
      <c r="CO55" s="21">
        <f t="shared" si="126"/>
        <v>0</v>
      </c>
      <c r="CP55" s="22">
        <f t="shared" si="127"/>
        <v>0</v>
      </c>
      <c r="CQ55" s="2">
        <f t="shared" si="71"/>
        <v>11.216666666666667</v>
      </c>
      <c r="CR55" s="3">
        <f t="shared" si="72"/>
        <v>30</v>
      </c>
      <c r="CS55" s="4">
        <f t="shared" si="73"/>
        <v>0</v>
      </c>
      <c r="CT55" s="5">
        <f t="shared" si="74"/>
        <v>0</v>
      </c>
      <c r="CU55" s="23">
        <f t="shared" si="75"/>
        <v>5.6083333333333334</v>
      </c>
      <c r="CV55" s="6">
        <f t="shared" si="76"/>
        <v>30</v>
      </c>
      <c r="CW55" s="20">
        <f t="shared" si="128"/>
        <v>90</v>
      </c>
      <c r="CX55" s="9" t="str">
        <f t="shared" si="129"/>
        <v>مؤجل(ة)</v>
      </c>
      <c r="CZ55" s="16"/>
      <c r="DA55" s="12"/>
    </row>
    <row r="56" spans="1:105" ht="29.25" customHeight="1" thickBot="1">
      <c r="B56" s="164">
        <f t="shared" si="65"/>
        <v>4</v>
      </c>
      <c r="C56" s="161" t="s">
        <v>171</v>
      </c>
      <c r="D56" s="165" t="s">
        <v>172</v>
      </c>
      <c r="E56" s="13" t="s">
        <v>601</v>
      </c>
      <c r="F56" s="32">
        <v>36224</v>
      </c>
      <c r="G56" s="33" t="s">
        <v>83</v>
      </c>
      <c r="H56" s="28">
        <v>12.67</v>
      </c>
      <c r="I56" s="29">
        <v>30</v>
      </c>
      <c r="J56" s="30">
        <v>11.07</v>
      </c>
      <c r="K56" s="31">
        <v>30</v>
      </c>
      <c r="L56" s="18">
        <f t="shared" si="77"/>
        <v>11.870000000000001</v>
      </c>
      <c r="M56" s="19">
        <f t="shared" si="78"/>
        <v>60</v>
      </c>
      <c r="N56" s="149">
        <v>17</v>
      </c>
      <c r="O56" s="150">
        <v>11.25</v>
      </c>
      <c r="P56" s="120">
        <f t="shared" si="70"/>
        <v>14.125</v>
      </c>
      <c r="Q56" s="121">
        <f t="shared" si="79"/>
        <v>6</v>
      </c>
      <c r="R56" s="135">
        <v>13.5</v>
      </c>
      <c r="S56" s="136">
        <v>9.5</v>
      </c>
      <c r="T56" s="120">
        <f t="shared" si="80"/>
        <v>11.5</v>
      </c>
      <c r="U56" s="121">
        <f t="shared" si="81"/>
        <v>6</v>
      </c>
      <c r="V56" s="135">
        <v>16</v>
      </c>
      <c r="W56" s="136">
        <v>14.5</v>
      </c>
      <c r="X56" s="120">
        <f t="shared" si="82"/>
        <v>15.25</v>
      </c>
      <c r="Y56" s="121">
        <f t="shared" si="83"/>
        <v>5</v>
      </c>
      <c r="Z56" s="124">
        <f t="shared" si="84"/>
        <v>13.625</v>
      </c>
      <c r="AA56" s="125">
        <f t="shared" si="85"/>
        <v>17</v>
      </c>
      <c r="AB56" s="136">
        <v>14</v>
      </c>
      <c r="AC56" s="126">
        <f t="shared" si="86"/>
        <v>14</v>
      </c>
      <c r="AD56" s="127">
        <f t="shared" si="87"/>
        <v>3</v>
      </c>
      <c r="AE56" s="135">
        <v>11.5</v>
      </c>
      <c r="AF56" s="136">
        <v>3.75</v>
      </c>
      <c r="AG56" s="120">
        <f t="shared" si="88"/>
        <v>7.625</v>
      </c>
      <c r="AH56" s="121">
        <f t="shared" si="89"/>
        <v>0</v>
      </c>
      <c r="AI56" s="135">
        <v>12.5</v>
      </c>
      <c r="AJ56" s="136">
        <v>8.75</v>
      </c>
      <c r="AK56" s="120">
        <f t="shared" si="90"/>
        <v>10.625</v>
      </c>
      <c r="AL56" s="121">
        <f t="shared" si="91"/>
        <v>3</v>
      </c>
      <c r="AM56" s="128">
        <f t="shared" si="92"/>
        <v>10.1</v>
      </c>
      <c r="AN56" s="129">
        <f t="shared" si="93"/>
        <v>9</v>
      </c>
      <c r="AO56" s="135">
        <v>12</v>
      </c>
      <c r="AP56" s="136">
        <v>13</v>
      </c>
      <c r="AQ56" s="120">
        <f t="shared" si="94"/>
        <v>12.5</v>
      </c>
      <c r="AR56" s="121">
        <f t="shared" si="95"/>
        <v>2</v>
      </c>
      <c r="AS56" s="135">
        <v>11</v>
      </c>
      <c r="AT56" s="136">
        <v>7</v>
      </c>
      <c r="AU56" s="120">
        <f t="shared" si="96"/>
        <v>9</v>
      </c>
      <c r="AV56" s="121">
        <f t="shared" si="97"/>
        <v>0</v>
      </c>
      <c r="AW56" s="128">
        <f t="shared" si="98"/>
        <v>11.333333333333334</v>
      </c>
      <c r="AX56" s="129">
        <f t="shared" si="99"/>
        <v>3</v>
      </c>
      <c r="AY56" s="137">
        <v>7.5</v>
      </c>
      <c r="AZ56" s="131">
        <f t="shared" si="100"/>
        <v>7.5</v>
      </c>
      <c r="BA56" s="132">
        <f t="shared" si="101"/>
        <v>0</v>
      </c>
      <c r="BB56" s="128">
        <f t="shared" si="102"/>
        <v>7.5</v>
      </c>
      <c r="BC56" s="129">
        <f t="shared" si="103"/>
        <v>0</v>
      </c>
      <c r="BD56" s="133">
        <f t="shared" si="104"/>
        <v>11.583333333333334</v>
      </c>
      <c r="BE56" s="134">
        <f t="shared" si="105"/>
        <v>30</v>
      </c>
      <c r="BF56" s="149"/>
      <c r="BG56" s="150"/>
      <c r="BH56" s="142">
        <f t="shared" si="106"/>
        <v>0</v>
      </c>
      <c r="BI56" s="143">
        <f t="shared" si="107"/>
        <v>0</v>
      </c>
      <c r="BJ56" s="149"/>
      <c r="BK56" s="150"/>
      <c r="BL56" s="142">
        <f t="shared" si="108"/>
        <v>0</v>
      </c>
      <c r="BM56" s="143">
        <f t="shared" si="109"/>
        <v>0</v>
      </c>
      <c r="BN56" s="149"/>
      <c r="BO56" s="150"/>
      <c r="BP56" s="142">
        <f t="shared" si="130"/>
        <v>0</v>
      </c>
      <c r="BQ56" s="143">
        <f t="shared" si="131"/>
        <v>0</v>
      </c>
      <c r="BR56" s="149"/>
      <c r="BS56" s="150"/>
      <c r="BT56" s="142">
        <f t="shared" si="110"/>
        <v>0</v>
      </c>
      <c r="BU56" s="143">
        <f t="shared" si="111"/>
        <v>0</v>
      </c>
      <c r="BV56" s="144">
        <f t="shared" si="112"/>
        <v>0</v>
      </c>
      <c r="BW56" s="145">
        <f t="shared" si="113"/>
        <v>0</v>
      </c>
      <c r="BX56" s="149"/>
      <c r="BY56" s="150"/>
      <c r="BZ56" s="142">
        <f t="shared" si="114"/>
        <v>0</v>
      </c>
      <c r="CA56" s="143">
        <f t="shared" si="115"/>
        <v>0</v>
      </c>
      <c r="CB56" s="146">
        <f t="shared" si="116"/>
        <v>0</v>
      </c>
      <c r="CC56" s="145">
        <f t="shared" si="117"/>
        <v>0</v>
      </c>
      <c r="CD56" s="150"/>
      <c r="CE56" s="147">
        <f t="shared" si="118"/>
        <v>0</v>
      </c>
      <c r="CF56" s="148">
        <f t="shared" si="119"/>
        <v>0</v>
      </c>
      <c r="CG56" s="146">
        <f t="shared" si="120"/>
        <v>0</v>
      </c>
      <c r="CH56" s="145">
        <f t="shared" si="121"/>
        <v>0</v>
      </c>
      <c r="CI56" s="149"/>
      <c r="CJ56" s="150"/>
      <c r="CK56" s="142">
        <f t="shared" si="122"/>
        <v>0</v>
      </c>
      <c r="CL56" s="143">
        <f t="shared" si="123"/>
        <v>0</v>
      </c>
      <c r="CM56" s="146">
        <f t="shared" si="124"/>
        <v>0</v>
      </c>
      <c r="CN56" s="145">
        <f t="shared" si="125"/>
        <v>0</v>
      </c>
      <c r="CO56" s="21">
        <f t="shared" si="126"/>
        <v>0</v>
      </c>
      <c r="CP56" s="22">
        <f t="shared" si="127"/>
        <v>0</v>
      </c>
      <c r="CQ56" s="2">
        <f t="shared" si="71"/>
        <v>11.583333333333334</v>
      </c>
      <c r="CR56" s="3">
        <f t="shared" si="72"/>
        <v>30</v>
      </c>
      <c r="CS56" s="4">
        <f t="shared" si="73"/>
        <v>0</v>
      </c>
      <c r="CT56" s="5">
        <f t="shared" si="74"/>
        <v>0</v>
      </c>
      <c r="CU56" s="23">
        <f t="shared" si="75"/>
        <v>5.791666666666667</v>
      </c>
      <c r="CV56" s="6">
        <f t="shared" si="76"/>
        <v>30</v>
      </c>
      <c r="CW56" s="20">
        <f t="shared" si="128"/>
        <v>90</v>
      </c>
      <c r="CX56" s="9" t="str">
        <f t="shared" si="129"/>
        <v>مؤجل(ة)</v>
      </c>
      <c r="CY56" s="10"/>
      <c r="CZ56" s="15"/>
      <c r="DA56" s="12"/>
    </row>
    <row r="57" spans="1:105" ht="29.25" customHeight="1" thickBot="1">
      <c r="B57" s="164">
        <v>5</v>
      </c>
      <c r="C57" s="161" t="s">
        <v>173</v>
      </c>
      <c r="D57" s="165" t="s">
        <v>174</v>
      </c>
      <c r="E57" s="13" t="s">
        <v>602</v>
      </c>
      <c r="F57" s="32">
        <v>36494</v>
      </c>
      <c r="G57" s="33" t="s">
        <v>83</v>
      </c>
      <c r="H57" s="28">
        <v>11.32</v>
      </c>
      <c r="I57" s="29">
        <v>30</v>
      </c>
      <c r="J57" s="30">
        <v>12.05</v>
      </c>
      <c r="K57" s="31">
        <v>30</v>
      </c>
      <c r="L57" s="18">
        <f t="shared" si="77"/>
        <v>11.685</v>
      </c>
      <c r="M57" s="19">
        <f t="shared" si="78"/>
        <v>60</v>
      </c>
      <c r="N57" s="149">
        <v>18.5</v>
      </c>
      <c r="O57" s="150">
        <v>20</v>
      </c>
      <c r="P57" s="120">
        <f t="shared" si="70"/>
        <v>19.25</v>
      </c>
      <c r="Q57" s="121">
        <f t="shared" si="79"/>
        <v>6</v>
      </c>
      <c r="R57" s="135">
        <v>14.5</v>
      </c>
      <c r="S57" s="136">
        <v>11.5</v>
      </c>
      <c r="T57" s="120">
        <f t="shared" si="80"/>
        <v>13</v>
      </c>
      <c r="U57" s="121">
        <f t="shared" si="81"/>
        <v>6</v>
      </c>
      <c r="V57" s="135">
        <v>17</v>
      </c>
      <c r="W57" s="136">
        <v>14</v>
      </c>
      <c r="X57" s="120">
        <f t="shared" si="82"/>
        <v>15.5</v>
      </c>
      <c r="Y57" s="121">
        <f t="shared" si="83"/>
        <v>5</v>
      </c>
      <c r="Z57" s="124">
        <f t="shared" si="84"/>
        <v>15.916666666666666</v>
      </c>
      <c r="AA57" s="125">
        <f t="shared" si="85"/>
        <v>17</v>
      </c>
      <c r="AB57" s="136">
        <v>17.5</v>
      </c>
      <c r="AC57" s="126">
        <f t="shared" si="86"/>
        <v>17.5</v>
      </c>
      <c r="AD57" s="127">
        <f t="shared" si="87"/>
        <v>3</v>
      </c>
      <c r="AE57" s="135">
        <v>16</v>
      </c>
      <c r="AF57" s="136">
        <v>10</v>
      </c>
      <c r="AG57" s="120">
        <f t="shared" si="88"/>
        <v>13</v>
      </c>
      <c r="AH57" s="121">
        <f t="shared" si="89"/>
        <v>3</v>
      </c>
      <c r="AI57" s="135">
        <v>12</v>
      </c>
      <c r="AJ57" s="136">
        <v>10.5</v>
      </c>
      <c r="AK57" s="120">
        <f t="shared" si="90"/>
        <v>11.25</v>
      </c>
      <c r="AL57" s="121">
        <f t="shared" si="91"/>
        <v>3</v>
      </c>
      <c r="AM57" s="128">
        <f t="shared" si="92"/>
        <v>13.2</v>
      </c>
      <c r="AN57" s="129">
        <f t="shared" si="93"/>
        <v>9</v>
      </c>
      <c r="AO57" s="135">
        <v>12</v>
      </c>
      <c r="AP57" s="136">
        <v>12</v>
      </c>
      <c r="AQ57" s="120">
        <f t="shared" si="94"/>
        <v>12</v>
      </c>
      <c r="AR57" s="121">
        <f t="shared" si="95"/>
        <v>2</v>
      </c>
      <c r="AS57" s="135">
        <v>15</v>
      </c>
      <c r="AT57" s="136">
        <v>15</v>
      </c>
      <c r="AU57" s="120">
        <f t="shared" si="96"/>
        <v>15</v>
      </c>
      <c r="AV57" s="121">
        <f t="shared" si="97"/>
        <v>1</v>
      </c>
      <c r="AW57" s="128">
        <f t="shared" si="98"/>
        <v>13</v>
      </c>
      <c r="AX57" s="129">
        <f t="shared" si="99"/>
        <v>3</v>
      </c>
      <c r="AY57" s="137">
        <v>18.5</v>
      </c>
      <c r="AZ57" s="131">
        <f t="shared" si="100"/>
        <v>18.5</v>
      </c>
      <c r="BA57" s="132">
        <f t="shared" si="101"/>
        <v>1</v>
      </c>
      <c r="BB57" s="128">
        <f t="shared" si="102"/>
        <v>18.5</v>
      </c>
      <c r="BC57" s="129">
        <f t="shared" si="103"/>
        <v>1</v>
      </c>
      <c r="BD57" s="133">
        <f t="shared" si="104"/>
        <v>14.6</v>
      </c>
      <c r="BE57" s="134">
        <f t="shared" si="105"/>
        <v>30</v>
      </c>
      <c r="BF57" s="149"/>
      <c r="BG57" s="150"/>
      <c r="BH57" s="142">
        <f t="shared" si="106"/>
        <v>0</v>
      </c>
      <c r="BI57" s="143">
        <f t="shared" si="107"/>
        <v>0</v>
      </c>
      <c r="BJ57" s="149"/>
      <c r="BK57" s="150"/>
      <c r="BL57" s="142">
        <f t="shared" si="108"/>
        <v>0</v>
      </c>
      <c r="BM57" s="143">
        <f t="shared" si="109"/>
        <v>0</v>
      </c>
      <c r="BN57" s="149"/>
      <c r="BO57" s="150"/>
      <c r="BP57" s="142">
        <f t="shared" si="130"/>
        <v>0</v>
      </c>
      <c r="BQ57" s="143">
        <f t="shared" si="131"/>
        <v>0</v>
      </c>
      <c r="BR57" s="149"/>
      <c r="BS57" s="150"/>
      <c r="BT57" s="142">
        <f t="shared" si="110"/>
        <v>0</v>
      </c>
      <c r="BU57" s="143">
        <f t="shared" si="111"/>
        <v>0</v>
      </c>
      <c r="BV57" s="144">
        <f t="shared" si="112"/>
        <v>0</v>
      </c>
      <c r="BW57" s="145">
        <f t="shared" si="113"/>
        <v>0</v>
      </c>
      <c r="BX57" s="149"/>
      <c r="BY57" s="150"/>
      <c r="BZ57" s="142">
        <f t="shared" si="114"/>
        <v>0</v>
      </c>
      <c r="CA57" s="143">
        <f t="shared" si="115"/>
        <v>0</v>
      </c>
      <c r="CB57" s="146">
        <f t="shared" si="116"/>
        <v>0</v>
      </c>
      <c r="CC57" s="145">
        <f t="shared" si="117"/>
        <v>0</v>
      </c>
      <c r="CD57" s="150"/>
      <c r="CE57" s="147">
        <f t="shared" si="118"/>
        <v>0</v>
      </c>
      <c r="CF57" s="148">
        <f t="shared" si="119"/>
        <v>0</v>
      </c>
      <c r="CG57" s="146">
        <f t="shared" si="120"/>
        <v>0</v>
      </c>
      <c r="CH57" s="145">
        <f t="shared" si="121"/>
        <v>0</v>
      </c>
      <c r="CI57" s="149"/>
      <c r="CJ57" s="150"/>
      <c r="CK57" s="142">
        <f t="shared" si="122"/>
        <v>0</v>
      </c>
      <c r="CL57" s="143">
        <f t="shared" si="123"/>
        <v>0</v>
      </c>
      <c r="CM57" s="146">
        <f t="shared" si="124"/>
        <v>0</v>
      </c>
      <c r="CN57" s="145">
        <f t="shared" si="125"/>
        <v>0</v>
      </c>
      <c r="CO57" s="21">
        <f t="shared" si="126"/>
        <v>0</v>
      </c>
      <c r="CP57" s="22">
        <f t="shared" si="127"/>
        <v>0</v>
      </c>
      <c r="CQ57" s="2">
        <f t="shared" si="71"/>
        <v>14.6</v>
      </c>
      <c r="CR57" s="3">
        <f t="shared" si="72"/>
        <v>30</v>
      </c>
      <c r="CS57" s="4">
        <f t="shared" si="73"/>
        <v>0</v>
      </c>
      <c r="CT57" s="5">
        <f t="shared" si="74"/>
        <v>0</v>
      </c>
      <c r="CU57" s="23">
        <f t="shared" si="75"/>
        <v>7.3</v>
      </c>
      <c r="CV57" s="6">
        <f t="shared" si="76"/>
        <v>30</v>
      </c>
      <c r="CW57" s="20">
        <f t="shared" si="128"/>
        <v>90</v>
      </c>
      <c r="CX57" s="9" t="str">
        <f t="shared" si="129"/>
        <v>مؤجل(ة)</v>
      </c>
      <c r="CY57" s="10"/>
      <c r="CZ57" s="15"/>
      <c r="DA57" s="12"/>
    </row>
    <row r="58" spans="1:105" ht="29.25" customHeight="1" thickBot="1">
      <c r="B58" s="164">
        <f t="shared" si="65"/>
        <v>6</v>
      </c>
      <c r="C58" s="169" t="s">
        <v>175</v>
      </c>
      <c r="D58" s="165" t="s">
        <v>176</v>
      </c>
      <c r="E58" s="34" t="s">
        <v>603</v>
      </c>
      <c r="F58" s="32">
        <v>35222</v>
      </c>
      <c r="G58" s="33" t="s">
        <v>83</v>
      </c>
      <c r="H58" s="28">
        <v>10.55</v>
      </c>
      <c r="I58" s="29">
        <v>30</v>
      </c>
      <c r="J58" s="30">
        <v>10.47</v>
      </c>
      <c r="K58" s="31">
        <v>30</v>
      </c>
      <c r="L58" s="18">
        <f t="shared" si="77"/>
        <v>10.510000000000002</v>
      </c>
      <c r="M58" s="19">
        <f t="shared" si="78"/>
        <v>60</v>
      </c>
      <c r="N58" s="149">
        <v>5.5</v>
      </c>
      <c r="O58" s="150">
        <v>6.75</v>
      </c>
      <c r="P58" s="120">
        <f t="shared" si="70"/>
        <v>6.125</v>
      </c>
      <c r="Q58" s="121">
        <f t="shared" si="79"/>
        <v>0</v>
      </c>
      <c r="R58" s="135">
        <v>12.5</v>
      </c>
      <c r="S58" s="136">
        <v>8.5</v>
      </c>
      <c r="T58" s="120">
        <f t="shared" si="80"/>
        <v>10.5</v>
      </c>
      <c r="U58" s="121">
        <f t="shared" si="81"/>
        <v>6</v>
      </c>
      <c r="V58" s="135">
        <v>8</v>
      </c>
      <c r="W58" s="136">
        <v>9.5</v>
      </c>
      <c r="X58" s="120">
        <f t="shared" si="82"/>
        <v>8.75</v>
      </c>
      <c r="Y58" s="121">
        <f t="shared" si="83"/>
        <v>0</v>
      </c>
      <c r="Z58" s="124">
        <f t="shared" si="84"/>
        <v>8.4583333333333339</v>
      </c>
      <c r="AA58" s="125">
        <f t="shared" si="85"/>
        <v>6</v>
      </c>
      <c r="AB58" s="136">
        <v>15</v>
      </c>
      <c r="AC58" s="126">
        <f t="shared" si="86"/>
        <v>15</v>
      </c>
      <c r="AD58" s="127">
        <f t="shared" si="87"/>
        <v>3</v>
      </c>
      <c r="AE58" s="135">
        <v>10</v>
      </c>
      <c r="AF58" s="136">
        <v>5.5</v>
      </c>
      <c r="AG58" s="120">
        <f t="shared" si="88"/>
        <v>7.75</v>
      </c>
      <c r="AH58" s="121">
        <f t="shared" si="89"/>
        <v>0</v>
      </c>
      <c r="AI58" s="135">
        <v>7.25</v>
      </c>
      <c r="AJ58" s="136">
        <v>5</v>
      </c>
      <c r="AK58" s="120">
        <f t="shared" si="90"/>
        <v>6.125</v>
      </c>
      <c r="AL58" s="121">
        <f t="shared" si="91"/>
        <v>0</v>
      </c>
      <c r="AM58" s="128">
        <f t="shared" si="92"/>
        <v>8.5500000000000007</v>
      </c>
      <c r="AN58" s="129">
        <f t="shared" si="93"/>
        <v>3</v>
      </c>
      <c r="AO58" s="135">
        <v>12</v>
      </c>
      <c r="AP58" s="136">
        <v>9</v>
      </c>
      <c r="AQ58" s="120">
        <f t="shared" si="94"/>
        <v>10.5</v>
      </c>
      <c r="AR58" s="121">
        <f t="shared" si="95"/>
        <v>2</v>
      </c>
      <c r="AS58" s="135">
        <v>14</v>
      </c>
      <c r="AT58" s="136">
        <v>16</v>
      </c>
      <c r="AU58" s="120">
        <f t="shared" si="96"/>
        <v>15</v>
      </c>
      <c r="AV58" s="121">
        <f t="shared" si="97"/>
        <v>1</v>
      </c>
      <c r="AW58" s="128">
        <f t="shared" si="98"/>
        <v>12</v>
      </c>
      <c r="AX58" s="129">
        <f t="shared" si="99"/>
        <v>3</v>
      </c>
      <c r="AY58" s="137">
        <v>10.5</v>
      </c>
      <c r="AZ58" s="131">
        <f t="shared" si="100"/>
        <v>10.5</v>
      </c>
      <c r="BA58" s="132">
        <f t="shared" si="101"/>
        <v>1</v>
      </c>
      <c r="BB58" s="128">
        <f t="shared" si="102"/>
        <v>10.5</v>
      </c>
      <c r="BC58" s="129">
        <f t="shared" si="103"/>
        <v>1</v>
      </c>
      <c r="BD58" s="133">
        <f t="shared" si="104"/>
        <v>9.3333333333333339</v>
      </c>
      <c r="BE58" s="134">
        <f t="shared" si="105"/>
        <v>13</v>
      </c>
      <c r="BF58" s="149"/>
      <c r="BG58" s="150"/>
      <c r="BH58" s="142">
        <f t="shared" si="106"/>
        <v>0</v>
      </c>
      <c r="BI58" s="143">
        <f t="shared" si="107"/>
        <v>0</v>
      </c>
      <c r="BJ58" s="149"/>
      <c r="BK58" s="150"/>
      <c r="BL58" s="142">
        <f t="shared" si="108"/>
        <v>0</v>
      </c>
      <c r="BM58" s="143">
        <f t="shared" si="109"/>
        <v>0</v>
      </c>
      <c r="BN58" s="149"/>
      <c r="BO58" s="150"/>
      <c r="BP58" s="142">
        <f t="shared" si="130"/>
        <v>0</v>
      </c>
      <c r="BQ58" s="143">
        <f t="shared" si="131"/>
        <v>0</v>
      </c>
      <c r="BR58" s="149"/>
      <c r="BS58" s="150"/>
      <c r="BT58" s="142">
        <f t="shared" si="110"/>
        <v>0</v>
      </c>
      <c r="BU58" s="143">
        <f t="shared" si="111"/>
        <v>0</v>
      </c>
      <c r="BV58" s="144">
        <f t="shared" si="112"/>
        <v>0</v>
      </c>
      <c r="BW58" s="145">
        <f t="shared" si="113"/>
        <v>0</v>
      </c>
      <c r="BX58" s="149"/>
      <c r="BY58" s="150"/>
      <c r="BZ58" s="142">
        <f t="shared" si="114"/>
        <v>0</v>
      </c>
      <c r="CA58" s="143">
        <f t="shared" si="115"/>
        <v>0</v>
      </c>
      <c r="CB58" s="146">
        <f t="shared" si="116"/>
        <v>0</v>
      </c>
      <c r="CC58" s="145">
        <f t="shared" si="117"/>
        <v>0</v>
      </c>
      <c r="CD58" s="150"/>
      <c r="CE58" s="147">
        <f t="shared" si="118"/>
        <v>0</v>
      </c>
      <c r="CF58" s="148">
        <f t="shared" si="119"/>
        <v>0</v>
      </c>
      <c r="CG58" s="146">
        <f t="shared" si="120"/>
        <v>0</v>
      </c>
      <c r="CH58" s="145">
        <f t="shared" si="121"/>
        <v>0</v>
      </c>
      <c r="CI58" s="149"/>
      <c r="CJ58" s="150"/>
      <c r="CK58" s="142">
        <f t="shared" si="122"/>
        <v>0</v>
      </c>
      <c r="CL58" s="143">
        <f t="shared" si="123"/>
        <v>0</v>
      </c>
      <c r="CM58" s="146">
        <f t="shared" si="124"/>
        <v>0</v>
      </c>
      <c r="CN58" s="145">
        <f t="shared" si="125"/>
        <v>0</v>
      </c>
      <c r="CO58" s="21">
        <f t="shared" si="126"/>
        <v>0</v>
      </c>
      <c r="CP58" s="22">
        <f t="shared" si="127"/>
        <v>0</v>
      </c>
      <c r="CQ58" s="2">
        <f t="shared" si="71"/>
        <v>9.3333333333333339</v>
      </c>
      <c r="CR58" s="3">
        <f t="shared" si="72"/>
        <v>13</v>
      </c>
      <c r="CS58" s="4">
        <f t="shared" si="73"/>
        <v>0</v>
      </c>
      <c r="CT58" s="5">
        <f t="shared" si="74"/>
        <v>0</v>
      </c>
      <c r="CU58" s="23">
        <f t="shared" si="75"/>
        <v>4.666666666666667</v>
      </c>
      <c r="CV58" s="6">
        <f t="shared" si="76"/>
        <v>13</v>
      </c>
      <c r="CW58" s="20">
        <f t="shared" si="128"/>
        <v>73</v>
      </c>
      <c r="CX58" s="9" t="str">
        <f t="shared" si="129"/>
        <v>مؤجل(ة)</v>
      </c>
      <c r="CY58" s="10"/>
      <c r="CZ58" s="15"/>
      <c r="DA58" s="12"/>
    </row>
    <row r="59" spans="1:105" ht="29.25" customHeight="1" thickBot="1">
      <c r="B59" s="164">
        <f t="shared" si="65"/>
        <v>7</v>
      </c>
      <c r="C59" s="161" t="s">
        <v>177</v>
      </c>
      <c r="D59" s="165" t="s">
        <v>178</v>
      </c>
      <c r="E59" s="13" t="s">
        <v>604</v>
      </c>
      <c r="F59" s="32">
        <v>36164</v>
      </c>
      <c r="G59" s="33" t="s">
        <v>83</v>
      </c>
      <c r="H59" s="28">
        <v>12.84</v>
      </c>
      <c r="I59" s="29">
        <v>30</v>
      </c>
      <c r="J59" s="30">
        <v>14</v>
      </c>
      <c r="K59" s="31">
        <v>30</v>
      </c>
      <c r="L59" s="18">
        <f t="shared" si="77"/>
        <v>13.42</v>
      </c>
      <c r="M59" s="19">
        <f t="shared" si="78"/>
        <v>60</v>
      </c>
      <c r="N59" s="149">
        <v>16</v>
      </c>
      <c r="O59" s="150">
        <v>3</v>
      </c>
      <c r="P59" s="120">
        <f t="shared" si="70"/>
        <v>9.5</v>
      </c>
      <c r="Q59" s="121">
        <f t="shared" si="79"/>
        <v>0</v>
      </c>
      <c r="R59" s="135">
        <v>14.5</v>
      </c>
      <c r="S59" s="136">
        <v>12</v>
      </c>
      <c r="T59" s="120">
        <f t="shared" si="80"/>
        <v>13.25</v>
      </c>
      <c r="U59" s="121">
        <f t="shared" si="81"/>
        <v>6</v>
      </c>
      <c r="V59" s="135">
        <v>18</v>
      </c>
      <c r="W59" s="136">
        <v>16.5</v>
      </c>
      <c r="X59" s="120">
        <f t="shared" si="82"/>
        <v>17.25</v>
      </c>
      <c r="Y59" s="121">
        <f t="shared" si="83"/>
        <v>5</v>
      </c>
      <c r="Z59" s="124">
        <f t="shared" si="84"/>
        <v>13.333333333333334</v>
      </c>
      <c r="AA59" s="125">
        <f t="shared" si="85"/>
        <v>17</v>
      </c>
      <c r="AB59" s="136">
        <v>16</v>
      </c>
      <c r="AC59" s="126">
        <f t="shared" si="86"/>
        <v>16</v>
      </c>
      <c r="AD59" s="127">
        <f t="shared" si="87"/>
        <v>3</v>
      </c>
      <c r="AE59" s="135">
        <v>15</v>
      </c>
      <c r="AF59" s="136">
        <v>6</v>
      </c>
      <c r="AG59" s="120">
        <f t="shared" si="88"/>
        <v>10.5</v>
      </c>
      <c r="AH59" s="121">
        <f t="shared" si="89"/>
        <v>3</v>
      </c>
      <c r="AI59" s="135">
        <v>15.5</v>
      </c>
      <c r="AJ59" s="136">
        <v>4.25</v>
      </c>
      <c r="AK59" s="120">
        <f t="shared" si="90"/>
        <v>9.875</v>
      </c>
      <c r="AL59" s="121">
        <f t="shared" si="91"/>
        <v>0</v>
      </c>
      <c r="AM59" s="128">
        <f t="shared" si="92"/>
        <v>11.35</v>
      </c>
      <c r="AN59" s="129">
        <f t="shared" si="93"/>
        <v>9</v>
      </c>
      <c r="AO59" s="135">
        <v>12</v>
      </c>
      <c r="AP59" s="136">
        <v>13</v>
      </c>
      <c r="AQ59" s="120">
        <f t="shared" si="94"/>
        <v>12.5</v>
      </c>
      <c r="AR59" s="121">
        <f t="shared" si="95"/>
        <v>2</v>
      </c>
      <c r="AS59" s="135">
        <v>17</v>
      </c>
      <c r="AT59" s="136">
        <v>14</v>
      </c>
      <c r="AU59" s="120">
        <f t="shared" si="96"/>
        <v>15.5</v>
      </c>
      <c r="AV59" s="121">
        <f t="shared" si="97"/>
        <v>1</v>
      </c>
      <c r="AW59" s="128">
        <f t="shared" si="98"/>
        <v>13.5</v>
      </c>
      <c r="AX59" s="129">
        <f t="shared" si="99"/>
        <v>3</v>
      </c>
      <c r="AY59" s="137">
        <v>20</v>
      </c>
      <c r="AZ59" s="131">
        <f t="shared" si="100"/>
        <v>20</v>
      </c>
      <c r="BA59" s="132">
        <f t="shared" si="101"/>
        <v>1</v>
      </c>
      <c r="BB59" s="128">
        <f t="shared" si="102"/>
        <v>20</v>
      </c>
      <c r="BC59" s="129">
        <f t="shared" si="103"/>
        <v>1</v>
      </c>
      <c r="BD59" s="133">
        <f t="shared" si="104"/>
        <v>13.15</v>
      </c>
      <c r="BE59" s="134">
        <f t="shared" si="105"/>
        <v>30</v>
      </c>
      <c r="BF59" s="149"/>
      <c r="BG59" s="150"/>
      <c r="BH59" s="142">
        <f t="shared" si="106"/>
        <v>0</v>
      </c>
      <c r="BI59" s="143">
        <f t="shared" si="107"/>
        <v>0</v>
      </c>
      <c r="BJ59" s="149"/>
      <c r="BK59" s="150"/>
      <c r="BL59" s="142">
        <f t="shared" si="108"/>
        <v>0</v>
      </c>
      <c r="BM59" s="143">
        <f t="shared" si="109"/>
        <v>0</v>
      </c>
      <c r="BN59" s="149"/>
      <c r="BO59" s="150"/>
      <c r="BP59" s="142">
        <f t="shared" si="130"/>
        <v>0</v>
      </c>
      <c r="BQ59" s="143">
        <f t="shared" si="131"/>
        <v>0</v>
      </c>
      <c r="BR59" s="149"/>
      <c r="BS59" s="150"/>
      <c r="BT59" s="142">
        <f t="shared" si="110"/>
        <v>0</v>
      </c>
      <c r="BU59" s="143">
        <f t="shared" si="111"/>
        <v>0</v>
      </c>
      <c r="BV59" s="144">
        <f t="shared" si="112"/>
        <v>0</v>
      </c>
      <c r="BW59" s="145">
        <f t="shared" si="113"/>
        <v>0</v>
      </c>
      <c r="BX59" s="149"/>
      <c r="BY59" s="150"/>
      <c r="BZ59" s="142">
        <f t="shared" si="114"/>
        <v>0</v>
      </c>
      <c r="CA59" s="143">
        <f t="shared" si="115"/>
        <v>0</v>
      </c>
      <c r="CB59" s="146">
        <f t="shared" si="116"/>
        <v>0</v>
      </c>
      <c r="CC59" s="145">
        <f t="shared" si="117"/>
        <v>0</v>
      </c>
      <c r="CD59" s="150"/>
      <c r="CE59" s="147">
        <f t="shared" si="118"/>
        <v>0</v>
      </c>
      <c r="CF59" s="148">
        <f t="shared" si="119"/>
        <v>0</v>
      </c>
      <c r="CG59" s="146">
        <f t="shared" si="120"/>
        <v>0</v>
      </c>
      <c r="CH59" s="145">
        <f t="shared" si="121"/>
        <v>0</v>
      </c>
      <c r="CI59" s="149"/>
      <c r="CJ59" s="150"/>
      <c r="CK59" s="142">
        <f t="shared" si="122"/>
        <v>0</v>
      </c>
      <c r="CL59" s="143">
        <f t="shared" si="123"/>
        <v>0</v>
      </c>
      <c r="CM59" s="146">
        <f t="shared" si="124"/>
        <v>0</v>
      </c>
      <c r="CN59" s="145">
        <f t="shared" si="125"/>
        <v>0</v>
      </c>
      <c r="CO59" s="21">
        <f t="shared" si="126"/>
        <v>0</v>
      </c>
      <c r="CP59" s="22">
        <f t="shared" si="127"/>
        <v>0</v>
      </c>
      <c r="CQ59" s="2">
        <f t="shared" si="71"/>
        <v>13.15</v>
      </c>
      <c r="CR59" s="3">
        <f t="shared" si="72"/>
        <v>30</v>
      </c>
      <c r="CS59" s="4">
        <f t="shared" si="73"/>
        <v>0</v>
      </c>
      <c r="CT59" s="5">
        <f t="shared" si="74"/>
        <v>0</v>
      </c>
      <c r="CU59" s="23">
        <f t="shared" si="75"/>
        <v>6.5750000000000002</v>
      </c>
      <c r="CV59" s="6">
        <f t="shared" si="76"/>
        <v>30</v>
      </c>
      <c r="CW59" s="20">
        <f t="shared" si="128"/>
        <v>90</v>
      </c>
      <c r="CX59" s="9" t="str">
        <f t="shared" si="129"/>
        <v>مؤجل(ة)</v>
      </c>
      <c r="CY59" s="10"/>
      <c r="CZ59" s="15"/>
      <c r="DA59" s="12"/>
    </row>
    <row r="60" spans="1:105" ht="29.25" customHeight="1" thickBot="1">
      <c r="B60" s="164">
        <f t="shared" si="65"/>
        <v>8</v>
      </c>
      <c r="C60" s="158" t="s">
        <v>179</v>
      </c>
      <c r="D60" s="165" t="s">
        <v>180</v>
      </c>
      <c r="E60" s="13" t="s">
        <v>605</v>
      </c>
      <c r="F60" s="32">
        <v>36553</v>
      </c>
      <c r="G60" s="33" t="s">
        <v>813</v>
      </c>
      <c r="H60" s="28">
        <v>10.42</v>
      </c>
      <c r="I60" s="29">
        <v>30</v>
      </c>
      <c r="J60" s="30">
        <v>11.67</v>
      </c>
      <c r="K60" s="31">
        <v>30</v>
      </c>
      <c r="L60" s="18">
        <f t="shared" si="77"/>
        <v>11.045</v>
      </c>
      <c r="M60" s="19">
        <f t="shared" si="78"/>
        <v>60</v>
      </c>
      <c r="N60" s="149">
        <v>14</v>
      </c>
      <c r="O60" s="150">
        <v>4.5</v>
      </c>
      <c r="P60" s="120">
        <f t="shared" si="70"/>
        <v>9.25</v>
      </c>
      <c r="Q60" s="121">
        <f t="shared" si="79"/>
        <v>0</v>
      </c>
      <c r="R60" s="135">
        <v>13.5</v>
      </c>
      <c r="S60" s="136">
        <v>2.75</v>
      </c>
      <c r="T60" s="120">
        <f t="shared" si="80"/>
        <v>8.125</v>
      </c>
      <c r="U60" s="121">
        <f t="shared" si="81"/>
        <v>0</v>
      </c>
      <c r="V60" s="135">
        <v>14</v>
      </c>
      <c r="W60" s="136">
        <v>10.5</v>
      </c>
      <c r="X60" s="120">
        <f t="shared" si="82"/>
        <v>12.25</v>
      </c>
      <c r="Y60" s="121">
        <f t="shared" si="83"/>
        <v>5</v>
      </c>
      <c r="Z60" s="124">
        <f t="shared" si="84"/>
        <v>9.875</v>
      </c>
      <c r="AA60" s="125">
        <f t="shared" si="85"/>
        <v>5</v>
      </c>
      <c r="AB60" s="136">
        <v>9</v>
      </c>
      <c r="AC60" s="126">
        <f t="shared" si="86"/>
        <v>9</v>
      </c>
      <c r="AD60" s="127">
        <f t="shared" si="87"/>
        <v>0</v>
      </c>
      <c r="AE60" s="135">
        <v>11</v>
      </c>
      <c r="AF60" s="136">
        <v>4.75</v>
      </c>
      <c r="AG60" s="120">
        <f t="shared" si="88"/>
        <v>7.875</v>
      </c>
      <c r="AH60" s="121">
        <f t="shared" si="89"/>
        <v>0</v>
      </c>
      <c r="AI60" s="135">
        <v>16</v>
      </c>
      <c r="AJ60" s="136">
        <v>6</v>
      </c>
      <c r="AK60" s="120">
        <f t="shared" si="90"/>
        <v>11</v>
      </c>
      <c r="AL60" s="121">
        <f t="shared" si="91"/>
        <v>3</v>
      </c>
      <c r="AM60" s="128">
        <f t="shared" si="92"/>
        <v>9.35</v>
      </c>
      <c r="AN60" s="129">
        <f t="shared" si="93"/>
        <v>3</v>
      </c>
      <c r="AO60" s="135">
        <v>12</v>
      </c>
      <c r="AP60" s="136">
        <v>2</v>
      </c>
      <c r="AQ60" s="120">
        <f t="shared" si="94"/>
        <v>7</v>
      </c>
      <c r="AR60" s="121">
        <f t="shared" si="95"/>
        <v>0</v>
      </c>
      <c r="AS60" s="135">
        <v>18</v>
      </c>
      <c r="AT60" s="136">
        <v>13</v>
      </c>
      <c r="AU60" s="120">
        <f t="shared" si="96"/>
        <v>15.5</v>
      </c>
      <c r="AV60" s="121">
        <f t="shared" si="97"/>
        <v>1</v>
      </c>
      <c r="AW60" s="128">
        <f t="shared" si="98"/>
        <v>9.8333333333333339</v>
      </c>
      <c r="AX60" s="129">
        <f t="shared" si="99"/>
        <v>1</v>
      </c>
      <c r="AY60" s="137">
        <v>8</v>
      </c>
      <c r="AZ60" s="131">
        <f t="shared" si="100"/>
        <v>8</v>
      </c>
      <c r="BA60" s="132">
        <f t="shared" si="101"/>
        <v>0</v>
      </c>
      <c r="BB60" s="128">
        <f t="shared" si="102"/>
        <v>8</v>
      </c>
      <c r="BC60" s="129">
        <f t="shared" si="103"/>
        <v>0</v>
      </c>
      <c r="BD60" s="133">
        <f t="shared" si="104"/>
        <v>9.5666666666666664</v>
      </c>
      <c r="BE60" s="134">
        <f t="shared" si="105"/>
        <v>9</v>
      </c>
      <c r="BF60" s="149"/>
      <c r="BG60" s="150"/>
      <c r="BH60" s="142">
        <f t="shared" si="106"/>
        <v>0</v>
      </c>
      <c r="BI60" s="143">
        <f t="shared" si="107"/>
        <v>0</v>
      </c>
      <c r="BJ60" s="149"/>
      <c r="BK60" s="150"/>
      <c r="BL60" s="142">
        <f t="shared" si="108"/>
        <v>0</v>
      </c>
      <c r="BM60" s="143">
        <f t="shared" si="109"/>
        <v>0</v>
      </c>
      <c r="BN60" s="149"/>
      <c r="BO60" s="150"/>
      <c r="BP60" s="142">
        <f t="shared" si="130"/>
        <v>0</v>
      </c>
      <c r="BQ60" s="143">
        <f t="shared" si="131"/>
        <v>0</v>
      </c>
      <c r="BR60" s="149"/>
      <c r="BS60" s="150"/>
      <c r="BT60" s="142">
        <f t="shared" si="110"/>
        <v>0</v>
      </c>
      <c r="BU60" s="143">
        <f t="shared" si="111"/>
        <v>0</v>
      </c>
      <c r="BV60" s="144">
        <f t="shared" si="112"/>
        <v>0</v>
      </c>
      <c r="BW60" s="145">
        <f t="shared" si="113"/>
        <v>0</v>
      </c>
      <c r="BX60" s="149"/>
      <c r="BY60" s="150"/>
      <c r="BZ60" s="142">
        <f t="shared" si="114"/>
        <v>0</v>
      </c>
      <c r="CA60" s="143">
        <f t="shared" si="115"/>
        <v>0</v>
      </c>
      <c r="CB60" s="146">
        <f t="shared" si="116"/>
        <v>0</v>
      </c>
      <c r="CC60" s="145">
        <f t="shared" si="117"/>
        <v>0</v>
      </c>
      <c r="CD60" s="150"/>
      <c r="CE60" s="147">
        <f t="shared" si="118"/>
        <v>0</v>
      </c>
      <c r="CF60" s="148">
        <f t="shared" si="119"/>
        <v>0</v>
      </c>
      <c r="CG60" s="146">
        <f t="shared" si="120"/>
        <v>0</v>
      </c>
      <c r="CH60" s="145">
        <f t="shared" si="121"/>
        <v>0</v>
      </c>
      <c r="CI60" s="149"/>
      <c r="CJ60" s="150"/>
      <c r="CK60" s="142">
        <f t="shared" si="122"/>
        <v>0</v>
      </c>
      <c r="CL60" s="143">
        <f t="shared" si="123"/>
        <v>0</v>
      </c>
      <c r="CM60" s="146">
        <f t="shared" si="124"/>
        <v>0</v>
      </c>
      <c r="CN60" s="145">
        <f t="shared" si="125"/>
        <v>0</v>
      </c>
      <c r="CO60" s="21">
        <f t="shared" si="126"/>
        <v>0</v>
      </c>
      <c r="CP60" s="22">
        <f t="shared" si="127"/>
        <v>0</v>
      </c>
      <c r="CQ60" s="2">
        <f t="shared" si="71"/>
        <v>9.5666666666666664</v>
      </c>
      <c r="CR60" s="3">
        <f t="shared" si="72"/>
        <v>9</v>
      </c>
      <c r="CS60" s="4">
        <f t="shared" si="73"/>
        <v>0</v>
      </c>
      <c r="CT60" s="5">
        <f t="shared" si="74"/>
        <v>0</v>
      </c>
      <c r="CU60" s="23">
        <f t="shared" si="75"/>
        <v>4.7833333333333332</v>
      </c>
      <c r="CV60" s="6">
        <f t="shared" si="76"/>
        <v>9</v>
      </c>
      <c r="CW60" s="20">
        <f t="shared" si="128"/>
        <v>69</v>
      </c>
      <c r="CX60" s="9" t="str">
        <f t="shared" si="129"/>
        <v>مؤجل(ة)</v>
      </c>
      <c r="CY60" s="10"/>
      <c r="CZ60" s="15"/>
      <c r="DA60" s="12"/>
    </row>
    <row r="61" spans="1:105" ht="29.25" customHeight="1" thickBot="1">
      <c r="B61" s="164">
        <f t="shared" si="65"/>
        <v>9</v>
      </c>
      <c r="C61" s="161" t="s">
        <v>181</v>
      </c>
      <c r="D61" s="165" t="s">
        <v>182</v>
      </c>
      <c r="E61" s="13" t="s">
        <v>606</v>
      </c>
      <c r="F61" s="32">
        <v>35562</v>
      </c>
      <c r="G61" s="33" t="s">
        <v>83</v>
      </c>
      <c r="H61" s="28">
        <v>13.33</v>
      </c>
      <c r="I61" s="29">
        <v>30</v>
      </c>
      <c r="J61" s="30">
        <v>15.27</v>
      </c>
      <c r="K61" s="31">
        <v>30</v>
      </c>
      <c r="L61" s="18">
        <f t="shared" si="77"/>
        <v>14.3</v>
      </c>
      <c r="M61" s="19">
        <f t="shared" si="78"/>
        <v>60</v>
      </c>
      <c r="N61" s="149">
        <v>13</v>
      </c>
      <c r="O61" s="150">
        <v>3</v>
      </c>
      <c r="P61" s="120">
        <f t="shared" si="70"/>
        <v>8</v>
      </c>
      <c r="Q61" s="121">
        <f t="shared" si="79"/>
        <v>0</v>
      </c>
      <c r="R61" s="135">
        <v>15</v>
      </c>
      <c r="S61" s="136">
        <v>8.75</v>
      </c>
      <c r="T61" s="120">
        <f t="shared" si="80"/>
        <v>11.875</v>
      </c>
      <c r="U61" s="121">
        <f t="shared" si="81"/>
        <v>6</v>
      </c>
      <c r="V61" s="135">
        <v>14</v>
      </c>
      <c r="W61" s="136">
        <v>9.5</v>
      </c>
      <c r="X61" s="120">
        <f t="shared" si="82"/>
        <v>11.75</v>
      </c>
      <c r="Y61" s="121">
        <f t="shared" si="83"/>
        <v>5</v>
      </c>
      <c r="Z61" s="124">
        <f t="shared" si="84"/>
        <v>10.541666666666666</v>
      </c>
      <c r="AA61" s="125">
        <f t="shared" si="85"/>
        <v>17</v>
      </c>
      <c r="AB61" s="136">
        <v>10</v>
      </c>
      <c r="AC61" s="126">
        <f t="shared" si="86"/>
        <v>10</v>
      </c>
      <c r="AD61" s="127">
        <f t="shared" si="87"/>
        <v>3</v>
      </c>
      <c r="AE61" s="135">
        <v>12</v>
      </c>
      <c r="AF61" s="136">
        <v>2</v>
      </c>
      <c r="AG61" s="120">
        <f t="shared" si="88"/>
        <v>7</v>
      </c>
      <c r="AH61" s="121">
        <f t="shared" si="89"/>
        <v>0</v>
      </c>
      <c r="AI61" s="135">
        <v>13.5</v>
      </c>
      <c r="AJ61" s="136">
        <v>9</v>
      </c>
      <c r="AK61" s="120">
        <f t="shared" si="90"/>
        <v>11.25</v>
      </c>
      <c r="AL61" s="121">
        <f t="shared" si="91"/>
        <v>3</v>
      </c>
      <c r="AM61" s="128">
        <f t="shared" si="92"/>
        <v>9.3000000000000007</v>
      </c>
      <c r="AN61" s="129">
        <f t="shared" si="93"/>
        <v>6</v>
      </c>
      <c r="AO61" s="135">
        <v>12</v>
      </c>
      <c r="AP61" s="136">
        <v>7</v>
      </c>
      <c r="AQ61" s="120">
        <f t="shared" si="94"/>
        <v>9.5</v>
      </c>
      <c r="AR61" s="121">
        <f t="shared" si="95"/>
        <v>0</v>
      </c>
      <c r="AS61" s="135">
        <v>19</v>
      </c>
      <c r="AT61" s="136">
        <v>19</v>
      </c>
      <c r="AU61" s="120">
        <f t="shared" si="96"/>
        <v>19</v>
      </c>
      <c r="AV61" s="121">
        <f t="shared" si="97"/>
        <v>1</v>
      </c>
      <c r="AW61" s="128">
        <f t="shared" si="98"/>
        <v>12.666666666666666</v>
      </c>
      <c r="AX61" s="129">
        <f t="shared" si="99"/>
        <v>3</v>
      </c>
      <c r="AY61" s="137">
        <v>14</v>
      </c>
      <c r="AZ61" s="131">
        <f t="shared" si="100"/>
        <v>14</v>
      </c>
      <c r="BA61" s="132">
        <f t="shared" si="101"/>
        <v>1</v>
      </c>
      <c r="BB61" s="128">
        <f t="shared" si="102"/>
        <v>14</v>
      </c>
      <c r="BC61" s="129">
        <f t="shared" si="103"/>
        <v>1</v>
      </c>
      <c r="BD61" s="133">
        <f t="shared" si="104"/>
        <v>10.783333333333333</v>
      </c>
      <c r="BE61" s="134">
        <f t="shared" si="105"/>
        <v>30</v>
      </c>
      <c r="BF61" s="149"/>
      <c r="BG61" s="150"/>
      <c r="BH61" s="142">
        <f t="shared" si="106"/>
        <v>0</v>
      </c>
      <c r="BI61" s="143">
        <f t="shared" si="107"/>
        <v>0</v>
      </c>
      <c r="BJ61" s="149"/>
      <c r="BK61" s="150"/>
      <c r="BL61" s="142">
        <f t="shared" si="108"/>
        <v>0</v>
      </c>
      <c r="BM61" s="143">
        <f t="shared" si="109"/>
        <v>0</v>
      </c>
      <c r="BN61" s="149"/>
      <c r="BO61" s="150"/>
      <c r="BP61" s="142">
        <f t="shared" si="130"/>
        <v>0</v>
      </c>
      <c r="BQ61" s="143">
        <f t="shared" si="131"/>
        <v>0</v>
      </c>
      <c r="BR61" s="149"/>
      <c r="BS61" s="150"/>
      <c r="BT61" s="142">
        <f t="shared" si="110"/>
        <v>0</v>
      </c>
      <c r="BU61" s="143">
        <f t="shared" si="111"/>
        <v>0</v>
      </c>
      <c r="BV61" s="144">
        <f t="shared" si="112"/>
        <v>0</v>
      </c>
      <c r="BW61" s="145">
        <f t="shared" si="113"/>
        <v>0</v>
      </c>
      <c r="BX61" s="149"/>
      <c r="BY61" s="150"/>
      <c r="BZ61" s="142">
        <f t="shared" si="114"/>
        <v>0</v>
      </c>
      <c r="CA61" s="143">
        <f t="shared" si="115"/>
        <v>0</v>
      </c>
      <c r="CB61" s="146">
        <f t="shared" si="116"/>
        <v>0</v>
      </c>
      <c r="CC61" s="145">
        <f t="shared" si="117"/>
        <v>0</v>
      </c>
      <c r="CD61" s="150"/>
      <c r="CE61" s="147">
        <f t="shared" si="118"/>
        <v>0</v>
      </c>
      <c r="CF61" s="148">
        <f t="shared" si="119"/>
        <v>0</v>
      </c>
      <c r="CG61" s="146">
        <f t="shared" si="120"/>
        <v>0</v>
      </c>
      <c r="CH61" s="145">
        <f t="shared" si="121"/>
        <v>0</v>
      </c>
      <c r="CI61" s="149"/>
      <c r="CJ61" s="150"/>
      <c r="CK61" s="142">
        <f t="shared" si="122"/>
        <v>0</v>
      </c>
      <c r="CL61" s="143">
        <f t="shared" si="123"/>
        <v>0</v>
      </c>
      <c r="CM61" s="146">
        <f t="shared" si="124"/>
        <v>0</v>
      </c>
      <c r="CN61" s="145">
        <f t="shared" si="125"/>
        <v>0</v>
      </c>
      <c r="CO61" s="21">
        <f t="shared" si="126"/>
        <v>0</v>
      </c>
      <c r="CP61" s="22">
        <f t="shared" si="127"/>
        <v>0</v>
      </c>
      <c r="CQ61" s="2">
        <f t="shared" si="71"/>
        <v>10.783333333333333</v>
      </c>
      <c r="CR61" s="3">
        <f t="shared" si="72"/>
        <v>30</v>
      </c>
      <c r="CS61" s="4">
        <f t="shared" si="73"/>
        <v>0</v>
      </c>
      <c r="CT61" s="5">
        <f t="shared" si="74"/>
        <v>0</v>
      </c>
      <c r="CU61" s="23">
        <f t="shared" si="75"/>
        <v>5.3916666666666666</v>
      </c>
      <c r="CV61" s="6">
        <f t="shared" si="76"/>
        <v>30</v>
      </c>
      <c r="CW61" s="20">
        <f t="shared" si="128"/>
        <v>90</v>
      </c>
      <c r="CX61" s="9" t="str">
        <f t="shared" si="129"/>
        <v>مؤجل(ة)</v>
      </c>
      <c r="CY61" s="10"/>
      <c r="CZ61" s="15"/>
      <c r="DA61" s="12"/>
    </row>
    <row r="62" spans="1:105" ht="29.25" customHeight="1" thickBot="1">
      <c r="B62" s="164">
        <f t="shared" si="65"/>
        <v>10</v>
      </c>
      <c r="C62" s="170" t="s">
        <v>183</v>
      </c>
      <c r="D62" s="165" t="s">
        <v>184</v>
      </c>
      <c r="E62" s="13" t="s">
        <v>607</v>
      </c>
      <c r="F62" s="32">
        <v>36575</v>
      </c>
      <c r="G62" s="33" t="s">
        <v>83</v>
      </c>
      <c r="H62" s="28">
        <v>10.86</v>
      </c>
      <c r="I62" s="29">
        <v>30</v>
      </c>
      <c r="J62" s="30">
        <v>9.9</v>
      </c>
      <c r="K62" s="31">
        <v>30</v>
      </c>
      <c r="L62" s="18">
        <f t="shared" si="77"/>
        <v>10.379999999999999</v>
      </c>
      <c r="M62" s="19">
        <f t="shared" si="78"/>
        <v>60</v>
      </c>
      <c r="N62" s="149">
        <v>5.5</v>
      </c>
      <c r="O62" s="150">
        <v>5.25</v>
      </c>
      <c r="P62" s="120">
        <f t="shared" si="70"/>
        <v>5.375</v>
      </c>
      <c r="Q62" s="121">
        <f t="shared" si="79"/>
        <v>0</v>
      </c>
      <c r="R62" s="135">
        <v>13</v>
      </c>
      <c r="S62" s="136">
        <v>8</v>
      </c>
      <c r="T62" s="120">
        <f t="shared" si="80"/>
        <v>10.5</v>
      </c>
      <c r="U62" s="121">
        <f t="shared" si="81"/>
        <v>6</v>
      </c>
      <c r="V62" s="135">
        <v>13</v>
      </c>
      <c r="W62" s="136">
        <v>9</v>
      </c>
      <c r="X62" s="120">
        <f t="shared" si="82"/>
        <v>11</v>
      </c>
      <c r="Y62" s="121">
        <f t="shared" si="83"/>
        <v>5</v>
      </c>
      <c r="Z62" s="124">
        <f t="shared" si="84"/>
        <v>8.9583333333333339</v>
      </c>
      <c r="AA62" s="125">
        <f t="shared" si="85"/>
        <v>11</v>
      </c>
      <c r="AB62" s="136">
        <v>10</v>
      </c>
      <c r="AC62" s="126">
        <f t="shared" si="86"/>
        <v>10</v>
      </c>
      <c r="AD62" s="127">
        <f t="shared" si="87"/>
        <v>3</v>
      </c>
      <c r="AE62" s="135">
        <v>10</v>
      </c>
      <c r="AF62" s="136">
        <v>5.5</v>
      </c>
      <c r="AG62" s="120">
        <f t="shared" si="88"/>
        <v>7.75</v>
      </c>
      <c r="AH62" s="121">
        <f t="shared" si="89"/>
        <v>0</v>
      </c>
      <c r="AI62" s="135">
        <v>13</v>
      </c>
      <c r="AJ62" s="136">
        <v>9.75</v>
      </c>
      <c r="AK62" s="120">
        <f t="shared" si="90"/>
        <v>11.375</v>
      </c>
      <c r="AL62" s="121">
        <f t="shared" si="91"/>
        <v>3</v>
      </c>
      <c r="AM62" s="128">
        <f t="shared" si="92"/>
        <v>9.65</v>
      </c>
      <c r="AN62" s="129">
        <f t="shared" si="93"/>
        <v>6</v>
      </c>
      <c r="AO62" s="135">
        <v>12</v>
      </c>
      <c r="AP62" s="136">
        <v>5</v>
      </c>
      <c r="AQ62" s="120">
        <f t="shared" si="94"/>
        <v>8.5</v>
      </c>
      <c r="AR62" s="121">
        <f t="shared" si="95"/>
        <v>0</v>
      </c>
      <c r="AS62" s="135">
        <v>11</v>
      </c>
      <c r="AT62" s="136">
        <v>15</v>
      </c>
      <c r="AU62" s="120">
        <f t="shared" si="96"/>
        <v>13</v>
      </c>
      <c r="AV62" s="121">
        <f t="shared" si="97"/>
        <v>1</v>
      </c>
      <c r="AW62" s="128">
        <f t="shared" si="98"/>
        <v>10</v>
      </c>
      <c r="AX62" s="129">
        <f t="shared" si="99"/>
        <v>3</v>
      </c>
      <c r="AY62" s="137">
        <v>10</v>
      </c>
      <c r="AZ62" s="131">
        <f t="shared" si="100"/>
        <v>10</v>
      </c>
      <c r="BA62" s="132">
        <f t="shared" si="101"/>
        <v>1</v>
      </c>
      <c r="BB62" s="128">
        <f t="shared" si="102"/>
        <v>10</v>
      </c>
      <c r="BC62" s="129">
        <f t="shared" si="103"/>
        <v>1</v>
      </c>
      <c r="BD62" s="133">
        <f t="shared" si="104"/>
        <v>9.4666666666666668</v>
      </c>
      <c r="BE62" s="134">
        <f t="shared" si="105"/>
        <v>21</v>
      </c>
      <c r="BF62" s="149"/>
      <c r="BG62" s="150"/>
      <c r="BH62" s="142">
        <f t="shared" si="106"/>
        <v>0</v>
      </c>
      <c r="BI62" s="143">
        <f t="shared" si="107"/>
        <v>0</v>
      </c>
      <c r="BJ62" s="149"/>
      <c r="BK62" s="150"/>
      <c r="BL62" s="142">
        <f t="shared" si="108"/>
        <v>0</v>
      </c>
      <c r="BM62" s="143">
        <f t="shared" si="109"/>
        <v>0</v>
      </c>
      <c r="BN62" s="149"/>
      <c r="BO62" s="150"/>
      <c r="BP62" s="142">
        <f t="shared" si="130"/>
        <v>0</v>
      </c>
      <c r="BQ62" s="143">
        <f t="shared" si="131"/>
        <v>0</v>
      </c>
      <c r="BR62" s="149"/>
      <c r="BS62" s="150"/>
      <c r="BT62" s="142">
        <f t="shared" si="110"/>
        <v>0</v>
      </c>
      <c r="BU62" s="143">
        <f t="shared" si="111"/>
        <v>0</v>
      </c>
      <c r="BV62" s="144">
        <f t="shared" si="112"/>
        <v>0</v>
      </c>
      <c r="BW62" s="145">
        <f t="shared" si="113"/>
        <v>0</v>
      </c>
      <c r="BX62" s="149"/>
      <c r="BY62" s="150"/>
      <c r="BZ62" s="142">
        <f t="shared" si="114"/>
        <v>0</v>
      </c>
      <c r="CA62" s="143">
        <f t="shared" si="115"/>
        <v>0</v>
      </c>
      <c r="CB62" s="146">
        <f t="shared" si="116"/>
        <v>0</v>
      </c>
      <c r="CC62" s="145">
        <f t="shared" si="117"/>
        <v>0</v>
      </c>
      <c r="CD62" s="150"/>
      <c r="CE62" s="147">
        <f t="shared" si="118"/>
        <v>0</v>
      </c>
      <c r="CF62" s="148">
        <f t="shared" si="119"/>
        <v>0</v>
      </c>
      <c r="CG62" s="146">
        <f t="shared" si="120"/>
        <v>0</v>
      </c>
      <c r="CH62" s="145">
        <f t="shared" si="121"/>
        <v>0</v>
      </c>
      <c r="CI62" s="149"/>
      <c r="CJ62" s="150"/>
      <c r="CK62" s="142">
        <f t="shared" si="122"/>
        <v>0</v>
      </c>
      <c r="CL62" s="143">
        <f t="shared" si="123"/>
        <v>0</v>
      </c>
      <c r="CM62" s="146">
        <f t="shared" si="124"/>
        <v>0</v>
      </c>
      <c r="CN62" s="145">
        <f t="shared" si="125"/>
        <v>0</v>
      </c>
      <c r="CO62" s="21">
        <f t="shared" si="126"/>
        <v>0</v>
      </c>
      <c r="CP62" s="22">
        <f t="shared" si="127"/>
        <v>0</v>
      </c>
      <c r="CQ62" s="2">
        <f t="shared" si="71"/>
        <v>9.4666666666666668</v>
      </c>
      <c r="CR62" s="3">
        <f t="shared" si="72"/>
        <v>21</v>
      </c>
      <c r="CS62" s="4">
        <f t="shared" si="73"/>
        <v>0</v>
      </c>
      <c r="CT62" s="5">
        <f t="shared" si="74"/>
        <v>0</v>
      </c>
      <c r="CU62" s="23">
        <f t="shared" si="75"/>
        <v>4.7333333333333334</v>
      </c>
      <c r="CV62" s="6">
        <f t="shared" si="76"/>
        <v>21</v>
      </c>
      <c r="CW62" s="20">
        <f t="shared" si="128"/>
        <v>81</v>
      </c>
      <c r="CX62" s="9" t="str">
        <f t="shared" si="129"/>
        <v>مؤجل(ة)</v>
      </c>
      <c r="CY62" s="10"/>
      <c r="CZ62" s="16"/>
      <c r="DA62" s="12"/>
    </row>
    <row r="63" spans="1:105" ht="29.25" customHeight="1" thickBot="1">
      <c r="B63" s="164">
        <f t="shared" si="65"/>
        <v>11</v>
      </c>
      <c r="C63" s="158" t="s">
        <v>185</v>
      </c>
      <c r="D63" s="165" t="s">
        <v>186</v>
      </c>
      <c r="E63" s="13" t="s">
        <v>608</v>
      </c>
      <c r="F63" s="32">
        <v>35947</v>
      </c>
      <c r="G63" s="33" t="s">
        <v>83</v>
      </c>
      <c r="H63" s="28">
        <v>10.52</v>
      </c>
      <c r="I63" s="29">
        <v>30</v>
      </c>
      <c r="J63" s="30">
        <v>9.75</v>
      </c>
      <c r="K63" s="31">
        <v>30</v>
      </c>
      <c r="L63" s="18">
        <f t="shared" si="77"/>
        <v>10.135</v>
      </c>
      <c r="M63" s="19">
        <f t="shared" si="78"/>
        <v>60</v>
      </c>
      <c r="N63" s="149">
        <v>15</v>
      </c>
      <c r="O63" s="150">
        <v>7</v>
      </c>
      <c r="P63" s="120">
        <f t="shared" si="70"/>
        <v>11</v>
      </c>
      <c r="Q63" s="121">
        <f t="shared" si="79"/>
        <v>6</v>
      </c>
      <c r="R63" s="135">
        <v>13.5</v>
      </c>
      <c r="S63" s="136">
        <v>7</v>
      </c>
      <c r="T63" s="120">
        <f t="shared" si="80"/>
        <v>10.25</v>
      </c>
      <c r="U63" s="121">
        <f t="shared" si="81"/>
        <v>6</v>
      </c>
      <c r="V63" s="135">
        <v>10</v>
      </c>
      <c r="W63" s="136">
        <v>6</v>
      </c>
      <c r="X63" s="120">
        <f t="shared" si="82"/>
        <v>8</v>
      </c>
      <c r="Y63" s="121">
        <f t="shared" si="83"/>
        <v>0</v>
      </c>
      <c r="Z63" s="124">
        <f t="shared" si="84"/>
        <v>9.75</v>
      </c>
      <c r="AA63" s="125">
        <f t="shared" si="85"/>
        <v>12</v>
      </c>
      <c r="AB63" s="136">
        <v>17</v>
      </c>
      <c r="AC63" s="126">
        <f t="shared" si="86"/>
        <v>17</v>
      </c>
      <c r="AD63" s="127">
        <f t="shared" si="87"/>
        <v>3</v>
      </c>
      <c r="AE63" s="135">
        <v>10</v>
      </c>
      <c r="AF63" s="136">
        <v>4.75</v>
      </c>
      <c r="AG63" s="120">
        <f t="shared" si="88"/>
        <v>7.375</v>
      </c>
      <c r="AH63" s="121">
        <f t="shared" si="89"/>
        <v>0</v>
      </c>
      <c r="AI63" s="135">
        <v>7</v>
      </c>
      <c r="AJ63" s="136">
        <v>4</v>
      </c>
      <c r="AK63" s="120">
        <f t="shared" si="90"/>
        <v>5.5</v>
      </c>
      <c r="AL63" s="121">
        <f t="shared" si="91"/>
        <v>0</v>
      </c>
      <c r="AM63" s="128">
        <f t="shared" si="92"/>
        <v>8.5500000000000007</v>
      </c>
      <c r="AN63" s="129">
        <f t="shared" si="93"/>
        <v>3</v>
      </c>
      <c r="AO63" s="135">
        <v>12</v>
      </c>
      <c r="AP63" s="136">
        <v>5</v>
      </c>
      <c r="AQ63" s="120">
        <f t="shared" si="94"/>
        <v>8.5</v>
      </c>
      <c r="AR63" s="121">
        <f t="shared" si="95"/>
        <v>0</v>
      </c>
      <c r="AS63" s="135">
        <v>13</v>
      </c>
      <c r="AT63" s="136">
        <v>19</v>
      </c>
      <c r="AU63" s="120">
        <f t="shared" si="96"/>
        <v>16</v>
      </c>
      <c r="AV63" s="121">
        <f t="shared" si="97"/>
        <v>1</v>
      </c>
      <c r="AW63" s="128">
        <f t="shared" si="98"/>
        <v>11</v>
      </c>
      <c r="AX63" s="129">
        <f t="shared" si="99"/>
        <v>3</v>
      </c>
      <c r="AY63" s="137">
        <v>10</v>
      </c>
      <c r="AZ63" s="131">
        <f t="shared" si="100"/>
        <v>10</v>
      </c>
      <c r="BA63" s="132">
        <f t="shared" si="101"/>
        <v>1</v>
      </c>
      <c r="BB63" s="128">
        <f t="shared" si="102"/>
        <v>10</v>
      </c>
      <c r="BC63" s="129">
        <f t="shared" si="103"/>
        <v>1</v>
      </c>
      <c r="BD63" s="133">
        <f t="shared" si="104"/>
        <v>9.6166666666666671</v>
      </c>
      <c r="BE63" s="134">
        <f t="shared" si="105"/>
        <v>19</v>
      </c>
      <c r="BF63" s="149"/>
      <c r="BG63" s="150"/>
      <c r="BH63" s="142">
        <f t="shared" si="106"/>
        <v>0</v>
      </c>
      <c r="BI63" s="143">
        <f t="shared" si="107"/>
        <v>0</v>
      </c>
      <c r="BJ63" s="149"/>
      <c r="BK63" s="150"/>
      <c r="BL63" s="142">
        <f t="shared" si="108"/>
        <v>0</v>
      </c>
      <c r="BM63" s="143">
        <f t="shared" si="109"/>
        <v>0</v>
      </c>
      <c r="BN63" s="149"/>
      <c r="BO63" s="150"/>
      <c r="BP63" s="142">
        <f t="shared" si="130"/>
        <v>0</v>
      </c>
      <c r="BQ63" s="143">
        <f t="shared" si="131"/>
        <v>0</v>
      </c>
      <c r="BR63" s="149"/>
      <c r="BS63" s="150"/>
      <c r="BT63" s="142">
        <f t="shared" si="110"/>
        <v>0</v>
      </c>
      <c r="BU63" s="143">
        <f t="shared" si="111"/>
        <v>0</v>
      </c>
      <c r="BV63" s="144">
        <f t="shared" si="112"/>
        <v>0</v>
      </c>
      <c r="BW63" s="145">
        <f t="shared" si="113"/>
        <v>0</v>
      </c>
      <c r="BX63" s="149"/>
      <c r="BY63" s="150"/>
      <c r="BZ63" s="142">
        <f t="shared" si="114"/>
        <v>0</v>
      </c>
      <c r="CA63" s="143">
        <f t="shared" si="115"/>
        <v>0</v>
      </c>
      <c r="CB63" s="146">
        <f t="shared" si="116"/>
        <v>0</v>
      </c>
      <c r="CC63" s="145">
        <f t="shared" si="117"/>
        <v>0</v>
      </c>
      <c r="CD63" s="150"/>
      <c r="CE63" s="147">
        <f t="shared" si="118"/>
        <v>0</v>
      </c>
      <c r="CF63" s="148">
        <f t="shared" si="119"/>
        <v>0</v>
      </c>
      <c r="CG63" s="146">
        <f t="shared" si="120"/>
        <v>0</v>
      </c>
      <c r="CH63" s="145">
        <f t="shared" si="121"/>
        <v>0</v>
      </c>
      <c r="CI63" s="149"/>
      <c r="CJ63" s="150"/>
      <c r="CK63" s="142">
        <f t="shared" si="122"/>
        <v>0</v>
      </c>
      <c r="CL63" s="143">
        <f t="shared" si="123"/>
        <v>0</v>
      </c>
      <c r="CM63" s="146">
        <f t="shared" si="124"/>
        <v>0</v>
      </c>
      <c r="CN63" s="145">
        <f t="shared" si="125"/>
        <v>0</v>
      </c>
      <c r="CO63" s="21">
        <f t="shared" si="126"/>
        <v>0</v>
      </c>
      <c r="CP63" s="22">
        <f t="shared" si="127"/>
        <v>0</v>
      </c>
      <c r="CQ63" s="2">
        <f t="shared" si="71"/>
        <v>9.6166666666666671</v>
      </c>
      <c r="CR63" s="3">
        <f t="shared" si="72"/>
        <v>19</v>
      </c>
      <c r="CS63" s="4">
        <f t="shared" si="73"/>
        <v>0</v>
      </c>
      <c r="CT63" s="5">
        <f t="shared" si="74"/>
        <v>0</v>
      </c>
      <c r="CU63" s="23">
        <f t="shared" si="75"/>
        <v>4.8083333333333336</v>
      </c>
      <c r="CV63" s="6">
        <f t="shared" si="76"/>
        <v>19</v>
      </c>
      <c r="CW63" s="20">
        <f t="shared" si="128"/>
        <v>79</v>
      </c>
      <c r="CX63" s="9" t="str">
        <f t="shared" si="129"/>
        <v>مؤجل(ة)</v>
      </c>
      <c r="CY63" s="10"/>
      <c r="CZ63" s="15"/>
      <c r="DA63" s="12"/>
    </row>
    <row r="64" spans="1:105" ht="29.25" customHeight="1" thickBot="1">
      <c r="B64" s="164">
        <f t="shared" si="65"/>
        <v>12</v>
      </c>
      <c r="C64" s="161" t="s">
        <v>187</v>
      </c>
      <c r="D64" s="165" t="s">
        <v>188</v>
      </c>
      <c r="E64" s="13" t="s">
        <v>609</v>
      </c>
      <c r="F64" s="32">
        <v>35513</v>
      </c>
      <c r="G64" s="33" t="s">
        <v>83</v>
      </c>
      <c r="H64" s="28">
        <v>11.66</v>
      </c>
      <c r="I64" s="29">
        <v>30</v>
      </c>
      <c r="J64" s="30">
        <v>12.79</v>
      </c>
      <c r="K64" s="31">
        <v>30</v>
      </c>
      <c r="L64" s="18">
        <f t="shared" si="77"/>
        <v>12.225</v>
      </c>
      <c r="M64" s="19">
        <f t="shared" si="78"/>
        <v>60</v>
      </c>
      <c r="N64" s="149">
        <v>13.5</v>
      </c>
      <c r="O64" s="150">
        <v>5</v>
      </c>
      <c r="P64" s="120">
        <f t="shared" si="70"/>
        <v>9.25</v>
      </c>
      <c r="Q64" s="121">
        <f t="shared" si="79"/>
        <v>0</v>
      </c>
      <c r="R64" s="135">
        <v>14</v>
      </c>
      <c r="S64" s="136">
        <v>7</v>
      </c>
      <c r="T64" s="120">
        <f t="shared" si="80"/>
        <v>10.5</v>
      </c>
      <c r="U64" s="121">
        <f t="shared" si="81"/>
        <v>6</v>
      </c>
      <c r="V64" s="135">
        <v>11</v>
      </c>
      <c r="W64" s="136">
        <v>12</v>
      </c>
      <c r="X64" s="120">
        <f t="shared" si="82"/>
        <v>11.5</v>
      </c>
      <c r="Y64" s="121">
        <f t="shared" si="83"/>
        <v>5</v>
      </c>
      <c r="Z64" s="124">
        <f t="shared" si="84"/>
        <v>10.416666666666666</v>
      </c>
      <c r="AA64" s="125">
        <f t="shared" si="85"/>
        <v>17</v>
      </c>
      <c r="AB64" s="136">
        <v>13</v>
      </c>
      <c r="AC64" s="126">
        <f t="shared" si="86"/>
        <v>13</v>
      </c>
      <c r="AD64" s="127">
        <f t="shared" si="87"/>
        <v>3</v>
      </c>
      <c r="AE64" s="135">
        <v>13.5</v>
      </c>
      <c r="AF64" s="136">
        <v>6.75</v>
      </c>
      <c r="AG64" s="120">
        <f t="shared" si="88"/>
        <v>10.125</v>
      </c>
      <c r="AH64" s="121">
        <f t="shared" si="89"/>
        <v>3</v>
      </c>
      <c r="AI64" s="135">
        <v>10</v>
      </c>
      <c r="AJ64" s="136">
        <v>7</v>
      </c>
      <c r="AK64" s="120">
        <f t="shared" si="90"/>
        <v>8.5</v>
      </c>
      <c r="AL64" s="121">
        <f t="shared" si="91"/>
        <v>0</v>
      </c>
      <c r="AM64" s="128">
        <f t="shared" si="92"/>
        <v>10.050000000000001</v>
      </c>
      <c r="AN64" s="129">
        <f t="shared" si="93"/>
        <v>9</v>
      </c>
      <c r="AO64" s="135">
        <v>12</v>
      </c>
      <c r="AP64" s="136">
        <v>6</v>
      </c>
      <c r="AQ64" s="120">
        <f t="shared" si="94"/>
        <v>9</v>
      </c>
      <c r="AR64" s="121">
        <f t="shared" si="95"/>
        <v>0</v>
      </c>
      <c r="AS64" s="135">
        <v>14</v>
      </c>
      <c r="AT64" s="136">
        <v>12</v>
      </c>
      <c r="AU64" s="120">
        <f t="shared" si="96"/>
        <v>13</v>
      </c>
      <c r="AV64" s="121">
        <f t="shared" si="97"/>
        <v>1</v>
      </c>
      <c r="AW64" s="128">
        <f t="shared" si="98"/>
        <v>10.333333333333334</v>
      </c>
      <c r="AX64" s="129">
        <f t="shared" si="99"/>
        <v>3</v>
      </c>
      <c r="AY64" s="137">
        <v>10</v>
      </c>
      <c r="AZ64" s="131">
        <f t="shared" si="100"/>
        <v>10</v>
      </c>
      <c r="BA64" s="132">
        <f t="shared" si="101"/>
        <v>1</v>
      </c>
      <c r="BB64" s="128">
        <f t="shared" si="102"/>
        <v>10</v>
      </c>
      <c r="BC64" s="129">
        <f t="shared" si="103"/>
        <v>1</v>
      </c>
      <c r="BD64" s="133">
        <f t="shared" si="104"/>
        <v>10.25</v>
      </c>
      <c r="BE64" s="134">
        <f t="shared" si="105"/>
        <v>30</v>
      </c>
      <c r="BF64" s="149"/>
      <c r="BG64" s="150"/>
      <c r="BH64" s="142">
        <f t="shared" si="106"/>
        <v>0</v>
      </c>
      <c r="BI64" s="143">
        <f t="shared" si="107"/>
        <v>0</v>
      </c>
      <c r="BJ64" s="149"/>
      <c r="BK64" s="150"/>
      <c r="BL64" s="142">
        <f t="shared" si="108"/>
        <v>0</v>
      </c>
      <c r="BM64" s="143">
        <f t="shared" si="109"/>
        <v>0</v>
      </c>
      <c r="BN64" s="149"/>
      <c r="BO64" s="150"/>
      <c r="BP64" s="142">
        <f t="shared" si="130"/>
        <v>0</v>
      </c>
      <c r="BQ64" s="143">
        <f t="shared" si="131"/>
        <v>0</v>
      </c>
      <c r="BR64" s="149"/>
      <c r="BS64" s="150"/>
      <c r="BT64" s="142">
        <f t="shared" si="110"/>
        <v>0</v>
      </c>
      <c r="BU64" s="143">
        <f t="shared" si="111"/>
        <v>0</v>
      </c>
      <c r="BV64" s="144">
        <f t="shared" si="112"/>
        <v>0</v>
      </c>
      <c r="BW64" s="145">
        <f t="shared" si="113"/>
        <v>0</v>
      </c>
      <c r="BX64" s="149"/>
      <c r="BY64" s="150"/>
      <c r="BZ64" s="142">
        <f t="shared" si="114"/>
        <v>0</v>
      </c>
      <c r="CA64" s="143">
        <f t="shared" si="115"/>
        <v>0</v>
      </c>
      <c r="CB64" s="146">
        <f t="shared" si="116"/>
        <v>0</v>
      </c>
      <c r="CC64" s="145">
        <f t="shared" si="117"/>
        <v>0</v>
      </c>
      <c r="CD64" s="150"/>
      <c r="CE64" s="147">
        <f t="shared" si="118"/>
        <v>0</v>
      </c>
      <c r="CF64" s="148">
        <f t="shared" si="119"/>
        <v>0</v>
      </c>
      <c r="CG64" s="146">
        <f t="shared" si="120"/>
        <v>0</v>
      </c>
      <c r="CH64" s="145">
        <f t="shared" si="121"/>
        <v>0</v>
      </c>
      <c r="CI64" s="149"/>
      <c r="CJ64" s="150"/>
      <c r="CK64" s="142">
        <f t="shared" si="122"/>
        <v>0</v>
      </c>
      <c r="CL64" s="143">
        <f t="shared" si="123"/>
        <v>0</v>
      </c>
      <c r="CM64" s="146">
        <f t="shared" si="124"/>
        <v>0</v>
      </c>
      <c r="CN64" s="145">
        <f t="shared" si="125"/>
        <v>0</v>
      </c>
      <c r="CO64" s="21">
        <f t="shared" si="126"/>
        <v>0</v>
      </c>
      <c r="CP64" s="22">
        <f t="shared" si="127"/>
        <v>0</v>
      </c>
      <c r="CQ64" s="2">
        <f t="shared" si="71"/>
        <v>10.25</v>
      </c>
      <c r="CR64" s="3">
        <f t="shared" si="72"/>
        <v>30</v>
      </c>
      <c r="CS64" s="4">
        <f t="shared" si="73"/>
        <v>0</v>
      </c>
      <c r="CT64" s="5">
        <f t="shared" si="74"/>
        <v>0</v>
      </c>
      <c r="CU64" s="23">
        <f t="shared" si="75"/>
        <v>5.125</v>
      </c>
      <c r="CV64" s="6">
        <f t="shared" si="76"/>
        <v>30</v>
      </c>
      <c r="CW64" s="20">
        <f t="shared" si="128"/>
        <v>90</v>
      </c>
      <c r="CX64" s="9" t="str">
        <f t="shared" si="129"/>
        <v>مؤجل(ة)</v>
      </c>
      <c r="CY64" s="10"/>
      <c r="CZ64" s="15"/>
      <c r="DA64" s="12"/>
    </row>
    <row r="65" spans="2:105" ht="29.25" customHeight="1" thickBot="1">
      <c r="B65" s="164">
        <f t="shared" si="65"/>
        <v>13</v>
      </c>
      <c r="C65" s="161" t="s">
        <v>189</v>
      </c>
      <c r="D65" s="165" t="s">
        <v>190</v>
      </c>
      <c r="E65" s="13" t="s">
        <v>610</v>
      </c>
      <c r="F65" s="32">
        <v>35892</v>
      </c>
      <c r="G65" s="33" t="s">
        <v>812</v>
      </c>
      <c r="H65" s="28">
        <v>10.35</v>
      </c>
      <c r="I65" s="29">
        <v>30</v>
      </c>
      <c r="J65" s="30">
        <v>10.57</v>
      </c>
      <c r="K65" s="31">
        <v>30</v>
      </c>
      <c r="L65" s="18">
        <f t="shared" si="77"/>
        <v>10.46</v>
      </c>
      <c r="M65" s="19">
        <f t="shared" si="78"/>
        <v>60</v>
      </c>
      <c r="N65" s="149">
        <v>11</v>
      </c>
      <c r="O65" s="150">
        <v>5</v>
      </c>
      <c r="P65" s="120">
        <f t="shared" si="70"/>
        <v>8</v>
      </c>
      <c r="Q65" s="121">
        <f t="shared" si="79"/>
        <v>0</v>
      </c>
      <c r="R65" s="135">
        <v>15.5</v>
      </c>
      <c r="S65" s="136">
        <v>7.75</v>
      </c>
      <c r="T65" s="120">
        <f t="shared" si="80"/>
        <v>11.625</v>
      </c>
      <c r="U65" s="121">
        <f t="shared" si="81"/>
        <v>6</v>
      </c>
      <c r="V65" s="135">
        <v>10</v>
      </c>
      <c r="W65" s="136">
        <v>10.5</v>
      </c>
      <c r="X65" s="120">
        <f t="shared" si="82"/>
        <v>10.25</v>
      </c>
      <c r="Y65" s="121">
        <f t="shared" si="83"/>
        <v>5</v>
      </c>
      <c r="Z65" s="124">
        <f t="shared" si="84"/>
        <v>9.9583333333333339</v>
      </c>
      <c r="AA65" s="125">
        <f t="shared" si="85"/>
        <v>11</v>
      </c>
      <c r="AB65" s="136">
        <v>10</v>
      </c>
      <c r="AC65" s="126">
        <f t="shared" si="86"/>
        <v>10</v>
      </c>
      <c r="AD65" s="127">
        <f t="shared" si="87"/>
        <v>3</v>
      </c>
      <c r="AE65" s="135">
        <v>13</v>
      </c>
      <c r="AF65" s="136">
        <v>7</v>
      </c>
      <c r="AG65" s="120">
        <f t="shared" si="88"/>
        <v>10</v>
      </c>
      <c r="AH65" s="121">
        <f t="shared" si="89"/>
        <v>3</v>
      </c>
      <c r="AI65" s="135">
        <v>6</v>
      </c>
      <c r="AJ65" s="136"/>
      <c r="AK65" s="120">
        <f t="shared" si="90"/>
        <v>3</v>
      </c>
      <c r="AL65" s="121">
        <f t="shared" si="91"/>
        <v>0</v>
      </c>
      <c r="AM65" s="128">
        <f t="shared" si="92"/>
        <v>7.2</v>
      </c>
      <c r="AN65" s="129">
        <f t="shared" si="93"/>
        <v>6</v>
      </c>
      <c r="AO65" s="135">
        <v>12</v>
      </c>
      <c r="AP65" s="136"/>
      <c r="AQ65" s="120">
        <f t="shared" si="94"/>
        <v>6</v>
      </c>
      <c r="AR65" s="121">
        <f t="shared" si="95"/>
        <v>0</v>
      </c>
      <c r="AS65" s="135">
        <v>11</v>
      </c>
      <c r="AT65" s="136">
        <v>10</v>
      </c>
      <c r="AU65" s="120">
        <f t="shared" si="96"/>
        <v>10.5</v>
      </c>
      <c r="AV65" s="121">
        <f t="shared" si="97"/>
        <v>1</v>
      </c>
      <c r="AW65" s="128">
        <f t="shared" si="98"/>
        <v>7.5</v>
      </c>
      <c r="AX65" s="129">
        <f t="shared" si="99"/>
        <v>1</v>
      </c>
      <c r="AY65" s="137">
        <v>7.5</v>
      </c>
      <c r="AZ65" s="131">
        <f t="shared" si="100"/>
        <v>7.5</v>
      </c>
      <c r="BA65" s="132">
        <f t="shared" si="101"/>
        <v>0</v>
      </c>
      <c r="BB65" s="128">
        <f t="shared" si="102"/>
        <v>7.5</v>
      </c>
      <c r="BC65" s="129">
        <f t="shared" si="103"/>
        <v>0</v>
      </c>
      <c r="BD65" s="133">
        <f t="shared" si="104"/>
        <v>8.3833333333333329</v>
      </c>
      <c r="BE65" s="134">
        <f t="shared" si="105"/>
        <v>18</v>
      </c>
      <c r="BF65" s="149"/>
      <c r="BG65" s="150"/>
      <c r="BH65" s="142">
        <f t="shared" si="106"/>
        <v>0</v>
      </c>
      <c r="BI65" s="143">
        <f t="shared" si="107"/>
        <v>0</v>
      </c>
      <c r="BJ65" s="149"/>
      <c r="BK65" s="150"/>
      <c r="BL65" s="142">
        <f t="shared" si="108"/>
        <v>0</v>
      </c>
      <c r="BM65" s="143">
        <f t="shared" si="109"/>
        <v>0</v>
      </c>
      <c r="BN65" s="149"/>
      <c r="BO65" s="150"/>
      <c r="BP65" s="142">
        <f t="shared" si="130"/>
        <v>0</v>
      </c>
      <c r="BQ65" s="143">
        <f t="shared" si="131"/>
        <v>0</v>
      </c>
      <c r="BR65" s="149"/>
      <c r="BS65" s="150"/>
      <c r="BT65" s="142">
        <f t="shared" si="110"/>
        <v>0</v>
      </c>
      <c r="BU65" s="143">
        <f t="shared" si="111"/>
        <v>0</v>
      </c>
      <c r="BV65" s="144">
        <f t="shared" si="112"/>
        <v>0</v>
      </c>
      <c r="BW65" s="145">
        <f t="shared" si="113"/>
        <v>0</v>
      </c>
      <c r="BX65" s="149"/>
      <c r="BY65" s="150"/>
      <c r="BZ65" s="142">
        <f t="shared" si="114"/>
        <v>0</v>
      </c>
      <c r="CA65" s="143">
        <f t="shared" si="115"/>
        <v>0</v>
      </c>
      <c r="CB65" s="146">
        <f t="shared" si="116"/>
        <v>0</v>
      </c>
      <c r="CC65" s="145">
        <f t="shared" si="117"/>
        <v>0</v>
      </c>
      <c r="CD65" s="150"/>
      <c r="CE65" s="147">
        <f t="shared" si="118"/>
        <v>0</v>
      </c>
      <c r="CF65" s="148">
        <f t="shared" si="119"/>
        <v>0</v>
      </c>
      <c r="CG65" s="146">
        <f t="shared" si="120"/>
        <v>0</v>
      </c>
      <c r="CH65" s="145">
        <f t="shared" si="121"/>
        <v>0</v>
      </c>
      <c r="CI65" s="149"/>
      <c r="CJ65" s="150"/>
      <c r="CK65" s="142">
        <f t="shared" si="122"/>
        <v>0</v>
      </c>
      <c r="CL65" s="143">
        <f t="shared" si="123"/>
        <v>0</v>
      </c>
      <c r="CM65" s="146">
        <f t="shared" si="124"/>
        <v>0</v>
      </c>
      <c r="CN65" s="145">
        <f t="shared" si="125"/>
        <v>0</v>
      </c>
      <c r="CO65" s="21">
        <f t="shared" si="126"/>
        <v>0</v>
      </c>
      <c r="CP65" s="22">
        <f t="shared" si="127"/>
        <v>0</v>
      </c>
      <c r="CQ65" s="2">
        <f t="shared" si="71"/>
        <v>8.3833333333333329</v>
      </c>
      <c r="CR65" s="3">
        <f t="shared" si="72"/>
        <v>18</v>
      </c>
      <c r="CS65" s="4">
        <f t="shared" si="73"/>
        <v>0</v>
      </c>
      <c r="CT65" s="5">
        <f t="shared" si="74"/>
        <v>0</v>
      </c>
      <c r="CU65" s="23">
        <f t="shared" si="75"/>
        <v>4.1916666666666664</v>
      </c>
      <c r="CV65" s="6">
        <f t="shared" si="76"/>
        <v>18</v>
      </c>
      <c r="CW65" s="20">
        <f t="shared" si="128"/>
        <v>78</v>
      </c>
      <c r="CX65" s="9" t="str">
        <f t="shared" si="129"/>
        <v>مؤجل(ة)</v>
      </c>
      <c r="CY65" s="10"/>
      <c r="CZ65" s="15"/>
      <c r="DA65" s="12"/>
    </row>
    <row r="66" spans="2:105" ht="29.25" customHeight="1" thickBot="1">
      <c r="B66" s="164">
        <f t="shared" si="65"/>
        <v>14</v>
      </c>
      <c r="C66" s="158" t="s">
        <v>191</v>
      </c>
      <c r="D66" s="165" t="s">
        <v>192</v>
      </c>
      <c r="E66" s="13" t="s">
        <v>611</v>
      </c>
      <c r="F66" s="32">
        <v>36035</v>
      </c>
      <c r="G66" s="33" t="s">
        <v>83</v>
      </c>
      <c r="H66" s="28">
        <v>9.7899999999999991</v>
      </c>
      <c r="I66" s="29">
        <v>30</v>
      </c>
      <c r="J66" s="30">
        <v>10.23</v>
      </c>
      <c r="K66" s="31">
        <v>30</v>
      </c>
      <c r="L66" s="18">
        <f t="shared" si="77"/>
        <v>10.01</v>
      </c>
      <c r="M66" s="19">
        <f t="shared" si="78"/>
        <v>60</v>
      </c>
      <c r="N66" s="149">
        <v>16</v>
      </c>
      <c r="O66" s="150">
        <v>6.25</v>
      </c>
      <c r="P66" s="120">
        <f t="shared" si="70"/>
        <v>11.125</v>
      </c>
      <c r="Q66" s="121">
        <f t="shared" si="79"/>
        <v>6</v>
      </c>
      <c r="R66" s="135">
        <v>14</v>
      </c>
      <c r="S66" s="136">
        <v>5</v>
      </c>
      <c r="T66" s="120">
        <f t="shared" si="80"/>
        <v>9.5</v>
      </c>
      <c r="U66" s="121">
        <f t="shared" si="81"/>
        <v>0</v>
      </c>
      <c r="V66" s="135">
        <v>9</v>
      </c>
      <c r="W66" s="136">
        <v>7.5</v>
      </c>
      <c r="X66" s="120">
        <f t="shared" si="82"/>
        <v>8.25</v>
      </c>
      <c r="Y66" s="121">
        <f t="shared" si="83"/>
        <v>0</v>
      </c>
      <c r="Z66" s="124">
        <f t="shared" si="84"/>
        <v>9.625</v>
      </c>
      <c r="AA66" s="125">
        <f t="shared" si="85"/>
        <v>6</v>
      </c>
      <c r="AB66" s="136">
        <v>10</v>
      </c>
      <c r="AC66" s="126">
        <f t="shared" si="86"/>
        <v>10</v>
      </c>
      <c r="AD66" s="127">
        <f t="shared" si="87"/>
        <v>3</v>
      </c>
      <c r="AE66" s="135">
        <v>12</v>
      </c>
      <c r="AF66" s="136">
        <v>3.25</v>
      </c>
      <c r="AG66" s="120">
        <f t="shared" si="88"/>
        <v>7.625</v>
      </c>
      <c r="AH66" s="121">
        <f t="shared" si="89"/>
        <v>0</v>
      </c>
      <c r="AI66" s="135">
        <v>7.25</v>
      </c>
      <c r="AJ66" s="136">
        <v>3.5</v>
      </c>
      <c r="AK66" s="120">
        <f t="shared" si="90"/>
        <v>5.375</v>
      </c>
      <c r="AL66" s="121">
        <f t="shared" si="91"/>
        <v>0</v>
      </c>
      <c r="AM66" s="128">
        <f t="shared" si="92"/>
        <v>7.2</v>
      </c>
      <c r="AN66" s="129">
        <f t="shared" si="93"/>
        <v>3</v>
      </c>
      <c r="AO66" s="135">
        <v>12</v>
      </c>
      <c r="AP66" s="136">
        <v>12</v>
      </c>
      <c r="AQ66" s="120">
        <f t="shared" si="94"/>
        <v>12</v>
      </c>
      <c r="AR66" s="121">
        <f t="shared" si="95"/>
        <v>2</v>
      </c>
      <c r="AS66" s="135">
        <v>12</v>
      </c>
      <c r="AT66" s="136">
        <v>10</v>
      </c>
      <c r="AU66" s="120">
        <f t="shared" si="96"/>
        <v>11</v>
      </c>
      <c r="AV66" s="121">
        <f t="shared" si="97"/>
        <v>1</v>
      </c>
      <c r="AW66" s="128">
        <f t="shared" si="98"/>
        <v>11.666666666666666</v>
      </c>
      <c r="AX66" s="129">
        <f t="shared" si="99"/>
        <v>3</v>
      </c>
      <c r="AY66" s="137">
        <v>12</v>
      </c>
      <c r="AZ66" s="131">
        <f t="shared" si="100"/>
        <v>12</v>
      </c>
      <c r="BA66" s="132">
        <f t="shared" si="101"/>
        <v>1</v>
      </c>
      <c r="BB66" s="128">
        <f t="shared" si="102"/>
        <v>12</v>
      </c>
      <c r="BC66" s="129">
        <f t="shared" si="103"/>
        <v>1</v>
      </c>
      <c r="BD66" s="133">
        <f t="shared" si="104"/>
        <v>9.3833333333333329</v>
      </c>
      <c r="BE66" s="134">
        <f t="shared" si="105"/>
        <v>13</v>
      </c>
      <c r="BF66" s="149"/>
      <c r="BG66" s="150"/>
      <c r="BH66" s="142">
        <f t="shared" si="106"/>
        <v>0</v>
      </c>
      <c r="BI66" s="143">
        <f t="shared" si="107"/>
        <v>0</v>
      </c>
      <c r="BJ66" s="149"/>
      <c r="BK66" s="150"/>
      <c r="BL66" s="142">
        <f t="shared" si="108"/>
        <v>0</v>
      </c>
      <c r="BM66" s="143">
        <f t="shared" si="109"/>
        <v>0</v>
      </c>
      <c r="BN66" s="149"/>
      <c r="BO66" s="150"/>
      <c r="BP66" s="142">
        <f t="shared" si="130"/>
        <v>0</v>
      </c>
      <c r="BQ66" s="143">
        <f t="shared" si="131"/>
        <v>0</v>
      </c>
      <c r="BR66" s="149"/>
      <c r="BS66" s="150"/>
      <c r="BT66" s="142">
        <f t="shared" si="110"/>
        <v>0</v>
      </c>
      <c r="BU66" s="143">
        <f t="shared" si="111"/>
        <v>0</v>
      </c>
      <c r="BV66" s="144">
        <f t="shared" si="112"/>
        <v>0</v>
      </c>
      <c r="BW66" s="145">
        <f t="shared" si="113"/>
        <v>0</v>
      </c>
      <c r="BX66" s="149"/>
      <c r="BY66" s="150"/>
      <c r="BZ66" s="142">
        <f t="shared" si="114"/>
        <v>0</v>
      </c>
      <c r="CA66" s="143">
        <f t="shared" si="115"/>
        <v>0</v>
      </c>
      <c r="CB66" s="146">
        <f t="shared" si="116"/>
        <v>0</v>
      </c>
      <c r="CC66" s="145">
        <f t="shared" si="117"/>
        <v>0</v>
      </c>
      <c r="CD66" s="150"/>
      <c r="CE66" s="147">
        <f t="shared" si="118"/>
        <v>0</v>
      </c>
      <c r="CF66" s="148">
        <f t="shared" si="119"/>
        <v>0</v>
      </c>
      <c r="CG66" s="146">
        <f t="shared" si="120"/>
        <v>0</v>
      </c>
      <c r="CH66" s="145">
        <f t="shared" si="121"/>
        <v>0</v>
      </c>
      <c r="CI66" s="149"/>
      <c r="CJ66" s="150"/>
      <c r="CK66" s="142">
        <f t="shared" si="122"/>
        <v>0</v>
      </c>
      <c r="CL66" s="143">
        <f t="shared" si="123"/>
        <v>0</v>
      </c>
      <c r="CM66" s="146">
        <f t="shared" si="124"/>
        <v>0</v>
      </c>
      <c r="CN66" s="145">
        <f t="shared" si="125"/>
        <v>0</v>
      </c>
      <c r="CO66" s="21">
        <f t="shared" si="126"/>
        <v>0</v>
      </c>
      <c r="CP66" s="22">
        <f t="shared" si="127"/>
        <v>0</v>
      </c>
      <c r="CQ66" s="2">
        <f t="shared" si="71"/>
        <v>9.3833333333333329</v>
      </c>
      <c r="CR66" s="3">
        <f t="shared" si="72"/>
        <v>13</v>
      </c>
      <c r="CS66" s="4">
        <f t="shared" si="73"/>
        <v>0</v>
      </c>
      <c r="CT66" s="5">
        <f t="shared" si="74"/>
        <v>0</v>
      </c>
      <c r="CU66" s="23">
        <f t="shared" si="75"/>
        <v>4.6916666666666664</v>
      </c>
      <c r="CV66" s="6">
        <f t="shared" si="76"/>
        <v>13</v>
      </c>
      <c r="CW66" s="20">
        <f t="shared" si="128"/>
        <v>73</v>
      </c>
      <c r="CX66" s="9" t="str">
        <f t="shared" si="129"/>
        <v>مؤجل(ة)</v>
      </c>
      <c r="CY66" s="10"/>
      <c r="CZ66" s="15"/>
      <c r="DA66" s="12"/>
    </row>
    <row r="67" spans="2:105" ht="29.25" customHeight="1" thickBot="1">
      <c r="B67" s="164">
        <f t="shared" si="65"/>
        <v>15</v>
      </c>
      <c r="C67" s="161" t="s">
        <v>193</v>
      </c>
      <c r="D67" s="165" t="s">
        <v>194</v>
      </c>
      <c r="E67" s="13" t="s">
        <v>612</v>
      </c>
      <c r="F67" s="32">
        <v>35883</v>
      </c>
      <c r="G67" s="33" t="s">
        <v>83</v>
      </c>
      <c r="H67" s="28">
        <v>10.38</v>
      </c>
      <c r="I67" s="29">
        <v>30</v>
      </c>
      <c r="J67" s="30">
        <v>13.38</v>
      </c>
      <c r="K67" s="31">
        <v>30</v>
      </c>
      <c r="L67" s="18">
        <f t="shared" si="77"/>
        <v>11.88</v>
      </c>
      <c r="M67" s="19">
        <f t="shared" si="78"/>
        <v>60</v>
      </c>
      <c r="N67" s="149">
        <v>13.5</v>
      </c>
      <c r="O67" s="150">
        <v>6.25</v>
      </c>
      <c r="P67" s="120">
        <f t="shared" si="70"/>
        <v>9.875</v>
      </c>
      <c r="Q67" s="121">
        <f t="shared" si="79"/>
        <v>0</v>
      </c>
      <c r="R67" s="135">
        <v>14</v>
      </c>
      <c r="S67" s="136">
        <v>7.75</v>
      </c>
      <c r="T67" s="120">
        <f t="shared" si="80"/>
        <v>10.875</v>
      </c>
      <c r="U67" s="121">
        <f t="shared" si="81"/>
        <v>6</v>
      </c>
      <c r="V67" s="135">
        <v>13</v>
      </c>
      <c r="W67" s="136">
        <v>8</v>
      </c>
      <c r="X67" s="120">
        <f t="shared" si="82"/>
        <v>10.5</v>
      </c>
      <c r="Y67" s="121">
        <f t="shared" si="83"/>
        <v>5</v>
      </c>
      <c r="Z67" s="124">
        <f t="shared" si="84"/>
        <v>10.416666666666666</v>
      </c>
      <c r="AA67" s="125">
        <f t="shared" si="85"/>
        <v>17</v>
      </c>
      <c r="AB67" s="136">
        <v>14</v>
      </c>
      <c r="AC67" s="126">
        <f t="shared" si="86"/>
        <v>14</v>
      </c>
      <c r="AD67" s="127">
        <f t="shared" si="87"/>
        <v>3</v>
      </c>
      <c r="AE67" s="135">
        <v>13</v>
      </c>
      <c r="AF67" s="136">
        <v>3</v>
      </c>
      <c r="AG67" s="120">
        <f t="shared" si="88"/>
        <v>8</v>
      </c>
      <c r="AH67" s="121">
        <f t="shared" si="89"/>
        <v>0</v>
      </c>
      <c r="AI67" s="135">
        <v>8.5</v>
      </c>
      <c r="AJ67" s="136">
        <v>11.5</v>
      </c>
      <c r="AK67" s="120">
        <f t="shared" si="90"/>
        <v>10</v>
      </c>
      <c r="AL67" s="121">
        <f t="shared" si="91"/>
        <v>3</v>
      </c>
      <c r="AM67" s="128">
        <f t="shared" si="92"/>
        <v>10</v>
      </c>
      <c r="AN67" s="129">
        <f t="shared" si="93"/>
        <v>9</v>
      </c>
      <c r="AO67" s="135">
        <v>12</v>
      </c>
      <c r="AP67" s="136">
        <v>9</v>
      </c>
      <c r="AQ67" s="120">
        <f t="shared" si="94"/>
        <v>10.5</v>
      </c>
      <c r="AR67" s="121">
        <f t="shared" si="95"/>
        <v>2</v>
      </c>
      <c r="AS67" s="135">
        <v>14</v>
      </c>
      <c r="AT67" s="136">
        <v>11</v>
      </c>
      <c r="AU67" s="120">
        <f t="shared" si="96"/>
        <v>12.5</v>
      </c>
      <c r="AV67" s="121">
        <f t="shared" si="97"/>
        <v>1</v>
      </c>
      <c r="AW67" s="128">
        <f t="shared" si="98"/>
        <v>11.166666666666666</v>
      </c>
      <c r="AX67" s="129">
        <f t="shared" si="99"/>
        <v>3</v>
      </c>
      <c r="AY67" s="137">
        <v>9.5</v>
      </c>
      <c r="AZ67" s="131">
        <f t="shared" si="100"/>
        <v>9.5</v>
      </c>
      <c r="BA67" s="132">
        <f t="shared" si="101"/>
        <v>0</v>
      </c>
      <c r="BB67" s="128">
        <f t="shared" si="102"/>
        <v>9.5</v>
      </c>
      <c r="BC67" s="129">
        <f t="shared" si="103"/>
        <v>0</v>
      </c>
      <c r="BD67" s="133">
        <f t="shared" si="104"/>
        <v>10.366666666666667</v>
      </c>
      <c r="BE67" s="134">
        <f t="shared" si="105"/>
        <v>30</v>
      </c>
      <c r="BF67" s="149"/>
      <c r="BG67" s="150"/>
      <c r="BH67" s="142">
        <f t="shared" si="106"/>
        <v>0</v>
      </c>
      <c r="BI67" s="143">
        <f t="shared" si="107"/>
        <v>0</v>
      </c>
      <c r="BJ67" s="149"/>
      <c r="BK67" s="150"/>
      <c r="BL67" s="142">
        <f t="shared" si="108"/>
        <v>0</v>
      </c>
      <c r="BM67" s="143">
        <f t="shared" si="109"/>
        <v>0</v>
      </c>
      <c r="BN67" s="149"/>
      <c r="BO67" s="150"/>
      <c r="BP67" s="142">
        <f t="shared" si="130"/>
        <v>0</v>
      </c>
      <c r="BQ67" s="143">
        <f t="shared" si="131"/>
        <v>0</v>
      </c>
      <c r="BR67" s="149"/>
      <c r="BS67" s="150"/>
      <c r="BT67" s="142">
        <f t="shared" si="110"/>
        <v>0</v>
      </c>
      <c r="BU67" s="143">
        <f t="shared" si="111"/>
        <v>0</v>
      </c>
      <c r="BV67" s="144">
        <f t="shared" si="112"/>
        <v>0</v>
      </c>
      <c r="BW67" s="145">
        <f t="shared" si="113"/>
        <v>0</v>
      </c>
      <c r="BX67" s="149"/>
      <c r="BY67" s="150"/>
      <c r="BZ67" s="142">
        <f t="shared" si="114"/>
        <v>0</v>
      </c>
      <c r="CA67" s="143">
        <f t="shared" si="115"/>
        <v>0</v>
      </c>
      <c r="CB67" s="146">
        <f t="shared" si="116"/>
        <v>0</v>
      </c>
      <c r="CC67" s="145">
        <f t="shared" si="117"/>
        <v>0</v>
      </c>
      <c r="CD67" s="150"/>
      <c r="CE67" s="147">
        <f t="shared" si="118"/>
        <v>0</v>
      </c>
      <c r="CF67" s="148">
        <f t="shared" si="119"/>
        <v>0</v>
      </c>
      <c r="CG67" s="146">
        <f t="shared" si="120"/>
        <v>0</v>
      </c>
      <c r="CH67" s="145">
        <f t="shared" si="121"/>
        <v>0</v>
      </c>
      <c r="CI67" s="149"/>
      <c r="CJ67" s="150"/>
      <c r="CK67" s="142">
        <f t="shared" si="122"/>
        <v>0</v>
      </c>
      <c r="CL67" s="143">
        <f t="shared" si="123"/>
        <v>0</v>
      </c>
      <c r="CM67" s="146">
        <f t="shared" si="124"/>
        <v>0</v>
      </c>
      <c r="CN67" s="145">
        <f t="shared" si="125"/>
        <v>0</v>
      </c>
      <c r="CO67" s="21">
        <f t="shared" si="126"/>
        <v>0</v>
      </c>
      <c r="CP67" s="22">
        <f t="shared" si="127"/>
        <v>0</v>
      </c>
      <c r="CQ67" s="2">
        <f t="shared" si="71"/>
        <v>10.366666666666667</v>
      </c>
      <c r="CR67" s="3">
        <f t="shared" si="72"/>
        <v>30</v>
      </c>
      <c r="CS67" s="4">
        <f t="shared" si="73"/>
        <v>0</v>
      </c>
      <c r="CT67" s="5">
        <f t="shared" si="74"/>
        <v>0</v>
      </c>
      <c r="CU67" s="23">
        <f t="shared" si="75"/>
        <v>5.1833333333333336</v>
      </c>
      <c r="CV67" s="6">
        <f t="shared" si="76"/>
        <v>30</v>
      </c>
      <c r="CW67" s="20">
        <f t="shared" si="128"/>
        <v>90</v>
      </c>
      <c r="CX67" s="9" t="str">
        <f t="shared" si="129"/>
        <v>مؤجل(ة)</v>
      </c>
      <c r="CY67" s="10"/>
      <c r="CZ67" s="15"/>
      <c r="DA67" s="12"/>
    </row>
    <row r="68" spans="2:105" ht="29.25" customHeight="1" thickBot="1">
      <c r="B68" s="164">
        <f t="shared" si="65"/>
        <v>16</v>
      </c>
      <c r="C68" s="161" t="s">
        <v>195</v>
      </c>
      <c r="D68" s="165" t="s">
        <v>196</v>
      </c>
      <c r="E68" s="13" t="s">
        <v>613</v>
      </c>
      <c r="F68" s="32">
        <v>35476</v>
      </c>
      <c r="G68" s="33" t="s">
        <v>83</v>
      </c>
      <c r="H68" s="28">
        <v>12.86</v>
      </c>
      <c r="I68" s="29">
        <v>30</v>
      </c>
      <c r="J68" s="30">
        <v>14.24</v>
      </c>
      <c r="K68" s="31">
        <v>30</v>
      </c>
      <c r="L68" s="18">
        <f t="shared" si="77"/>
        <v>13.55</v>
      </c>
      <c r="M68" s="19">
        <f t="shared" si="78"/>
        <v>60</v>
      </c>
      <c r="N68" s="149">
        <v>8</v>
      </c>
      <c r="O68" s="150">
        <v>4</v>
      </c>
      <c r="P68" s="120">
        <f t="shared" si="70"/>
        <v>6</v>
      </c>
      <c r="Q68" s="121">
        <f t="shared" si="79"/>
        <v>0</v>
      </c>
      <c r="R68" s="135">
        <v>14.5</v>
      </c>
      <c r="S68" s="136">
        <v>10</v>
      </c>
      <c r="T68" s="120">
        <f t="shared" si="80"/>
        <v>12.25</v>
      </c>
      <c r="U68" s="121">
        <f t="shared" si="81"/>
        <v>6</v>
      </c>
      <c r="V68" s="135">
        <v>15.25</v>
      </c>
      <c r="W68" s="136">
        <v>15</v>
      </c>
      <c r="X68" s="120">
        <f t="shared" si="82"/>
        <v>15.125</v>
      </c>
      <c r="Y68" s="121">
        <f t="shared" si="83"/>
        <v>5</v>
      </c>
      <c r="Z68" s="124">
        <f t="shared" si="84"/>
        <v>11.125</v>
      </c>
      <c r="AA68" s="125">
        <f t="shared" si="85"/>
        <v>17</v>
      </c>
      <c r="AB68" s="136">
        <v>18</v>
      </c>
      <c r="AC68" s="126">
        <f t="shared" si="86"/>
        <v>18</v>
      </c>
      <c r="AD68" s="127">
        <f t="shared" si="87"/>
        <v>3</v>
      </c>
      <c r="AE68" s="135">
        <v>15.5</v>
      </c>
      <c r="AF68" s="136">
        <v>4.5</v>
      </c>
      <c r="AG68" s="120">
        <f t="shared" si="88"/>
        <v>10</v>
      </c>
      <c r="AH68" s="121">
        <f t="shared" si="89"/>
        <v>3</v>
      </c>
      <c r="AI68" s="135">
        <v>11.5</v>
      </c>
      <c r="AJ68" s="136">
        <v>9.75</v>
      </c>
      <c r="AK68" s="120">
        <f t="shared" si="90"/>
        <v>10.625</v>
      </c>
      <c r="AL68" s="121">
        <f t="shared" si="91"/>
        <v>3</v>
      </c>
      <c r="AM68" s="128">
        <f t="shared" si="92"/>
        <v>11.85</v>
      </c>
      <c r="AN68" s="129">
        <f t="shared" si="93"/>
        <v>9</v>
      </c>
      <c r="AO68" s="135">
        <v>12</v>
      </c>
      <c r="AP68" s="136">
        <v>15</v>
      </c>
      <c r="AQ68" s="120">
        <f t="shared" si="94"/>
        <v>13.5</v>
      </c>
      <c r="AR68" s="121">
        <f t="shared" si="95"/>
        <v>2</v>
      </c>
      <c r="AS68" s="135">
        <v>17</v>
      </c>
      <c r="AT68" s="136">
        <v>16.5</v>
      </c>
      <c r="AU68" s="120">
        <f t="shared" si="96"/>
        <v>16.75</v>
      </c>
      <c r="AV68" s="121">
        <f t="shared" si="97"/>
        <v>1</v>
      </c>
      <c r="AW68" s="128">
        <f t="shared" si="98"/>
        <v>14.583333333333334</v>
      </c>
      <c r="AX68" s="129">
        <f t="shared" si="99"/>
        <v>3</v>
      </c>
      <c r="AY68" s="137">
        <v>16.5</v>
      </c>
      <c r="AZ68" s="131">
        <f t="shared" si="100"/>
        <v>16.5</v>
      </c>
      <c r="BA68" s="132">
        <f t="shared" si="101"/>
        <v>1</v>
      </c>
      <c r="BB68" s="128">
        <f t="shared" si="102"/>
        <v>16.5</v>
      </c>
      <c r="BC68" s="129">
        <f t="shared" si="103"/>
        <v>1</v>
      </c>
      <c r="BD68" s="133">
        <f t="shared" si="104"/>
        <v>12.416666666666666</v>
      </c>
      <c r="BE68" s="134">
        <f t="shared" si="105"/>
        <v>30</v>
      </c>
      <c r="BF68" s="149"/>
      <c r="BG68" s="150"/>
      <c r="BH68" s="142">
        <f t="shared" si="106"/>
        <v>0</v>
      </c>
      <c r="BI68" s="143">
        <f t="shared" si="107"/>
        <v>0</v>
      </c>
      <c r="BJ68" s="149"/>
      <c r="BK68" s="150"/>
      <c r="BL68" s="142">
        <f t="shared" si="108"/>
        <v>0</v>
      </c>
      <c r="BM68" s="143">
        <f t="shared" si="109"/>
        <v>0</v>
      </c>
      <c r="BN68" s="149"/>
      <c r="BO68" s="150"/>
      <c r="BP68" s="142">
        <f t="shared" si="130"/>
        <v>0</v>
      </c>
      <c r="BQ68" s="143">
        <f t="shared" si="131"/>
        <v>0</v>
      </c>
      <c r="BR68" s="149"/>
      <c r="BS68" s="150"/>
      <c r="BT68" s="142">
        <f t="shared" si="110"/>
        <v>0</v>
      </c>
      <c r="BU68" s="143">
        <f t="shared" si="111"/>
        <v>0</v>
      </c>
      <c r="BV68" s="144">
        <f t="shared" si="112"/>
        <v>0</v>
      </c>
      <c r="BW68" s="145">
        <f t="shared" si="113"/>
        <v>0</v>
      </c>
      <c r="BX68" s="149"/>
      <c r="BY68" s="150"/>
      <c r="BZ68" s="142">
        <f t="shared" si="114"/>
        <v>0</v>
      </c>
      <c r="CA68" s="143">
        <f t="shared" si="115"/>
        <v>0</v>
      </c>
      <c r="CB68" s="146">
        <f t="shared" si="116"/>
        <v>0</v>
      </c>
      <c r="CC68" s="145">
        <f t="shared" si="117"/>
        <v>0</v>
      </c>
      <c r="CD68" s="150"/>
      <c r="CE68" s="147">
        <f t="shared" si="118"/>
        <v>0</v>
      </c>
      <c r="CF68" s="148">
        <f t="shared" si="119"/>
        <v>0</v>
      </c>
      <c r="CG68" s="146">
        <f t="shared" si="120"/>
        <v>0</v>
      </c>
      <c r="CH68" s="145">
        <f t="shared" si="121"/>
        <v>0</v>
      </c>
      <c r="CI68" s="149"/>
      <c r="CJ68" s="150"/>
      <c r="CK68" s="142">
        <f t="shared" si="122"/>
        <v>0</v>
      </c>
      <c r="CL68" s="143">
        <f t="shared" si="123"/>
        <v>0</v>
      </c>
      <c r="CM68" s="146">
        <f t="shared" si="124"/>
        <v>0</v>
      </c>
      <c r="CN68" s="145">
        <f t="shared" si="125"/>
        <v>0</v>
      </c>
      <c r="CO68" s="21">
        <f t="shared" si="126"/>
        <v>0</v>
      </c>
      <c r="CP68" s="22">
        <f t="shared" si="127"/>
        <v>0</v>
      </c>
      <c r="CQ68" s="2">
        <f t="shared" si="71"/>
        <v>12.416666666666666</v>
      </c>
      <c r="CR68" s="3">
        <f t="shared" si="72"/>
        <v>30</v>
      </c>
      <c r="CS68" s="4">
        <f t="shared" si="73"/>
        <v>0</v>
      </c>
      <c r="CT68" s="5">
        <f t="shared" si="74"/>
        <v>0</v>
      </c>
      <c r="CU68" s="23">
        <f t="shared" si="75"/>
        <v>6.208333333333333</v>
      </c>
      <c r="CV68" s="6">
        <f t="shared" si="76"/>
        <v>30</v>
      </c>
      <c r="CW68" s="20">
        <f t="shared" si="128"/>
        <v>90</v>
      </c>
      <c r="CX68" s="9" t="str">
        <f t="shared" si="129"/>
        <v>مؤجل(ة)</v>
      </c>
      <c r="CZ68" s="16"/>
      <c r="DA68" s="12"/>
    </row>
    <row r="69" spans="2:105" ht="29.25" customHeight="1" thickBot="1">
      <c r="B69" s="164">
        <f t="shared" si="65"/>
        <v>17</v>
      </c>
      <c r="C69" s="171" t="s">
        <v>197</v>
      </c>
      <c r="D69" s="165" t="s">
        <v>198</v>
      </c>
      <c r="E69" s="13" t="s">
        <v>614</v>
      </c>
      <c r="F69" s="32">
        <v>35982</v>
      </c>
      <c r="G69" s="33" t="s">
        <v>83</v>
      </c>
      <c r="H69" s="28">
        <v>9.19</v>
      </c>
      <c r="I69" s="29">
        <v>30</v>
      </c>
      <c r="J69" s="30">
        <v>11.12</v>
      </c>
      <c r="K69" s="31">
        <v>30</v>
      </c>
      <c r="L69" s="18">
        <f t="shared" si="77"/>
        <v>10.154999999999999</v>
      </c>
      <c r="M69" s="19">
        <f t="shared" si="78"/>
        <v>60</v>
      </c>
      <c r="N69" s="149">
        <v>7</v>
      </c>
      <c r="O69" s="150">
        <v>9</v>
      </c>
      <c r="P69" s="120">
        <f t="shared" si="70"/>
        <v>8</v>
      </c>
      <c r="Q69" s="121">
        <f t="shared" si="79"/>
        <v>0</v>
      </c>
      <c r="R69" s="135">
        <v>14</v>
      </c>
      <c r="S69" s="136">
        <v>9.25</v>
      </c>
      <c r="T69" s="120">
        <f t="shared" si="80"/>
        <v>11.625</v>
      </c>
      <c r="U69" s="121">
        <f t="shared" si="81"/>
        <v>6</v>
      </c>
      <c r="V69" s="135">
        <v>10</v>
      </c>
      <c r="W69" s="136">
        <v>8</v>
      </c>
      <c r="X69" s="120">
        <f t="shared" si="82"/>
        <v>9</v>
      </c>
      <c r="Y69" s="121">
        <f t="shared" si="83"/>
        <v>0</v>
      </c>
      <c r="Z69" s="124">
        <f t="shared" si="84"/>
        <v>9.5416666666666661</v>
      </c>
      <c r="AA69" s="125">
        <f t="shared" si="85"/>
        <v>6</v>
      </c>
      <c r="AB69" s="136">
        <v>16.5</v>
      </c>
      <c r="AC69" s="126">
        <f t="shared" si="86"/>
        <v>16.5</v>
      </c>
      <c r="AD69" s="127">
        <f t="shared" si="87"/>
        <v>3</v>
      </c>
      <c r="AE69" s="135">
        <v>12</v>
      </c>
      <c r="AF69" s="136">
        <v>3</v>
      </c>
      <c r="AG69" s="120">
        <f t="shared" si="88"/>
        <v>7.5</v>
      </c>
      <c r="AH69" s="121">
        <f t="shared" si="89"/>
        <v>0</v>
      </c>
      <c r="AI69" s="135">
        <v>10.5</v>
      </c>
      <c r="AJ69" s="136">
        <v>12.5</v>
      </c>
      <c r="AK69" s="120">
        <f t="shared" si="90"/>
        <v>11.5</v>
      </c>
      <c r="AL69" s="121">
        <f t="shared" si="91"/>
        <v>3</v>
      </c>
      <c r="AM69" s="128">
        <f t="shared" si="92"/>
        <v>10.9</v>
      </c>
      <c r="AN69" s="129">
        <f t="shared" si="93"/>
        <v>9</v>
      </c>
      <c r="AO69" s="135">
        <v>12</v>
      </c>
      <c r="AP69" s="136">
        <v>4</v>
      </c>
      <c r="AQ69" s="120">
        <f t="shared" si="94"/>
        <v>8</v>
      </c>
      <c r="AR69" s="121">
        <f t="shared" si="95"/>
        <v>0</v>
      </c>
      <c r="AS69" s="135">
        <v>12</v>
      </c>
      <c r="AT69" s="136">
        <v>18</v>
      </c>
      <c r="AU69" s="120">
        <f t="shared" si="96"/>
        <v>15</v>
      </c>
      <c r="AV69" s="121">
        <f t="shared" si="97"/>
        <v>1</v>
      </c>
      <c r="AW69" s="128">
        <f t="shared" si="98"/>
        <v>10.333333333333334</v>
      </c>
      <c r="AX69" s="129">
        <f t="shared" si="99"/>
        <v>3</v>
      </c>
      <c r="AY69" s="137">
        <v>19</v>
      </c>
      <c r="AZ69" s="131">
        <f t="shared" si="100"/>
        <v>19</v>
      </c>
      <c r="BA69" s="132">
        <f t="shared" si="101"/>
        <v>1</v>
      </c>
      <c r="BB69" s="128">
        <f t="shared" si="102"/>
        <v>19</v>
      </c>
      <c r="BC69" s="129">
        <f t="shared" si="103"/>
        <v>1</v>
      </c>
      <c r="BD69" s="133">
        <f t="shared" si="104"/>
        <v>10.783333333333333</v>
      </c>
      <c r="BE69" s="134">
        <f t="shared" si="105"/>
        <v>30</v>
      </c>
      <c r="BF69" s="149"/>
      <c r="BG69" s="150"/>
      <c r="BH69" s="142">
        <f t="shared" si="106"/>
        <v>0</v>
      </c>
      <c r="BI69" s="143">
        <f t="shared" si="107"/>
        <v>0</v>
      </c>
      <c r="BJ69" s="149"/>
      <c r="BK69" s="150"/>
      <c r="BL69" s="142">
        <f t="shared" si="108"/>
        <v>0</v>
      </c>
      <c r="BM69" s="143">
        <f t="shared" si="109"/>
        <v>0</v>
      </c>
      <c r="BN69" s="149"/>
      <c r="BO69" s="150"/>
      <c r="BP69" s="142">
        <f t="shared" si="130"/>
        <v>0</v>
      </c>
      <c r="BQ69" s="143">
        <f t="shared" si="131"/>
        <v>0</v>
      </c>
      <c r="BR69" s="149"/>
      <c r="BS69" s="150"/>
      <c r="BT69" s="142">
        <f t="shared" si="110"/>
        <v>0</v>
      </c>
      <c r="BU69" s="143">
        <f t="shared" si="111"/>
        <v>0</v>
      </c>
      <c r="BV69" s="144">
        <f t="shared" si="112"/>
        <v>0</v>
      </c>
      <c r="BW69" s="145">
        <f t="shared" si="113"/>
        <v>0</v>
      </c>
      <c r="BX69" s="149"/>
      <c r="BY69" s="150"/>
      <c r="BZ69" s="142">
        <f t="shared" si="114"/>
        <v>0</v>
      </c>
      <c r="CA69" s="143">
        <f t="shared" si="115"/>
        <v>0</v>
      </c>
      <c r="CB69" s="146">
        <f t="shared" si="116"/>
        <v>0</v>
      </c>
      <c r="CC69" s="145">
        <f t="shared" si="117"/>
        <v>0</v>
      </c>
      <c r="CD69" s="150"/>
      <c r="CE69" s="147">
        <f t="shared" si="118"/>
        <v>0</v>
      </c>
      <c r="CF69" s="148">
        <f t="shared" si="119"/>
        <v>0</v>
      </c>
      <c r="CG69" s="146">
        <f t="shared" si="120"/>
        <v>0</v>
      </c>
      <c r="CH69" s="145">
        <f t="shared" si="121"/>
        <v>0</v>
      </c>
      <c r="CI69" s="149"/>
      <c r="CJ69" s="150"/>
      <c r="CK69" s="142">
        <f t="shared" si="122"/>
        <v>0</v>
      </c>
      <c r="CL69" s="143">
        <f t="shared" si="123"/>
        <v>0</v>
      </c>
      <c r="CM69" s="146">
        <f t="shared" si="124"/>
        <v>0</v>
      </c>
      <c r="CN69" s="145">
        <f t="shared" si="125"/>
        <v>0</v>
      </c>
      <c r="CO69" s="21">
        <f t="shared" si="126"/>
        <v>0</v>
      </c>
      <c r="CP69" s="22">
        <f t="shared" si="127"/>
        <v>0</v>
      </c>
      <c r="CQ69" s="2">
        <f t="shared" si="71"/>
        <v>10.783333333333333</v>
      </c>
      <c r="CR69" s="3">
        <f t="shared" si="72"/>
        <v>30</v>
      </c>
      <c r="CS69" s="4">
        <f t="shared" si="73"/>
        <v>0</v>
      </c>
      <c r="CT69" s="5">
        <f t="shared" si="74"/>
        <v>0</v>
      </c>
      <c r="CU69" s="23">
        <f t="shared" si="75"/>
        <v>5.3916666666666666</v>
      </c>
      <c r="CV69" s="6">
        <f t="shared" si="76"/>
        <v>30</v>
      </c>
      <c r="CW69" s="20">
        <f t="shared" si="128"/>
        <v>90</v>
      </c>
      <c r="CX69" s="9" t="str">
        <f t="shared" si="129"/>
        <v>مؤجل(ة)</v>
      </c>
      <c r="CZ69" s="16"/>
      <c r="DA69" s="12"/>
    </row>
    <row r="70" spans="2:105" ht="29.25" customHeight="1" thickBot="1">
      <c r="B70" s="164">
        <f t="shared" si="65"/>
        <v>18</v>
      </c>
      <c r="C70" s="161" t="s">
        <v>199</v>
      </c>
      <c r="D70" s="165" t="s">
        <v>200</v>
      </c>
      <c r="E70" s="34" t="s">
        <v>615</v>
      </c>
      <c r="F70" s="32">
        <v>35423</v>
      </c>
      <c r="G70" s="33" t="s">
        <v>814</v>
      </c>
      <c r="H70" s="28">
        <v>10.199999999999999</v>
      </c>
      <c r="I70" s="29">
        <v>30</v>
      </c>
      <c r="J70" s="30">
        <v>9.8000000000000007</v>
      </c>
      <c r="K70" s="31">
        <v>30</v>
      </c>
      <c r="L70" s="18">
        <f t="shared" si="77"/>
        <v>10</v>
      </c>
      <c r="M70" s="19">
        <f t="shared" si="78"/>
        <v>60</v>
      </c>
      <c r="N70" s="149">
        <v>18</v>
      </c>
      <c r="O70" s="150">
        <v>15.75</v>
      </c>
      <c r="P70" s="120">
        <f t="shared" si="70"/>
        <v>16.875</v>
      </c>
      <c r="Q70" s="121">
        <f t="shared" si="79"/>
        <v>6</v>
      </c>
      <c r="R70" s="135">
        <v>14.5</v>
      </c>
      <c r="S70" s="136">
        <v>6.25</v>
      </c>
      <c r="T70" s="120">
        <f t="shared" si="80"/>
        <v>10.375</v>
      </c>
      <c r="U70" s="121">
        <f t="shared" si="81"/>
        <v>6</v>
      </c>
      <c r="V70" s="135">
        <v>14</v>
      </c>
      <c r="W70" s="136">
        <v>8</v>
      </c>
      <c r="X70" s="120">
        <f t="shared" si="82"/>
        <v>11</v>
      </c>
      <c r="Y70" s="121">
        <f t="shared" si="83"/>
        <v>5</v>
      </c>
      <c r="Z70" s="124">
        <f t="shared" si="84"/>
        <v>12.75</v>
      </c>
      <c r="AA70" s="125">
        <f t="shared" si="85"/>
        <v>17</v>
      </c>
      <c r="AB70" s="136">
        <v>17.5</v>
      </c>
      <c r="AC70" s="126">
        <f t="shared" si="86"/>
        <v>17.5</v>
      </c>
      <c r="AD70" s="127">
        <f t="shared" si="87"/>
        <v>3</v>
      </c>
      <c r="AE70" s="135">
        <v>13.5</v>
      </c>
      <c r="AF70" s="136">
        <v>4.25</v>
      </c>
      <c r="AG70" s="120">
        <f t="shared" si="88"/>
        <v>8.875</v>
      </c>
      <c r="AH70" s="121">
        <f t="shared" si="89"/>
        <v>0</v>
      </c>
      <c r="AI70" s="135">
        <v>7.25</v>
      </c>
      <c r="AJ70" s="136">
        <v>5.5</v>
      </c>
      <c r="AK70" s="120">
        <f t="shared" si="90"/>
        <v>6.375</v>
      </c>
      <c r="AL70" s="121">
        <f t="shared" si="91"/>
        <v>0</v>
      </c>
      <c r="AM70" s="128">
        <f t="shared" si="92"/>
        <v>9.6</v>
      </c>
      <c r="AN70" s="129">
        <f t="shared" si="93"/>
        <v>3</v>
      </c>
      <c r="AO70" s="135">
        <v>12</v>
      </c>
      <c r="AP70" s="136">
        <v>7</v>
      </c>
      <c r="AQ70" s="120">
        <f t="shared" si="94"/>
        <v>9.5</v>
      </c>
      <c r="AR70" s="121">
        <f t="shared" si="95"/>
        <v>0</v>
      </c>
      <c r="AS70" s="135">
        <v>11</v>
      </c>
      <c r="AT70" s="136">
        <v>12.5</v>
      </c>
      <c r="AU70" s="120">
        <f t="shared" si="96"/>
        <v>11.75</v>
      </c>
      <c r="AV70" s="121">
        <f t="shared" si="97"/>
        <v>1</v>
      </c>
      <c r="AW70" s="128">
        <f t="shared" si="98"/>
        <v>10.25</v>
      </c>
      <c r="AX70" s="129">
        <f t="shared" si="99"/>
        <v>3</v>
      </c>
      <c r="AY70" s="137">
        <v>13</v>
      </c>
      <c r="AZ70" s="131">
        <f t="shared" si="100"/>
        <v>13</v>
      </c>
      <c r="BA70" s="132">
        <f t="shared" si="101"/>
        <v>1</v>
      </c>
      <c r="BB70" s="128">
        <f t="shared" si="102"/>
        <v>13</v>
      </c>
      <c r="BC70" s="129">
        <f t="shared" si="103"/>
        <v>1</v>
      </c>
      <c r="BD70" s="133">
        <f t="shared" si="104"/>
        <v>11.216666666666667</v>
      </c>
      <c r="BE70" s="134">
        <f t="shared" si="105"/>
        <v>30</v>
      </c>
      <c r="BF70" s="149"/>
      <c r="BG70" s="150"/>
      <c r="BH70" s="142">
        <f t="shared" si="106"/>
        <v>0</v>
      </c>
      <c r="BI70" s="143">
        <f t="shared" si="107"/>
        <v>0</v>
      </c>
      <c r="BJ70" s="149"/>
      <c r="BK70" s="150"/>
      <c r="BL70" s="142">
        <f t="shared" si="108"/>
        <v>0</v>
      </c>
      <c r="BM70" s="143">
        <f t="shared" si="109"/>
        <v>0</v>
      </c>
      <c r="BN70" s="149"/>
      <c r="BO70" s="150"/>
      <c r="BP70" s="142">
        <f t="shared" si="130"/>
        <v>0</v>
      </c>
      <c r="BQ70" s="143">
        <f t="shared" si="131"/>
        <v>0</v>
      </c>
      <c r="BR70" s="149"/>
      <c r="BS70" s="150"/>
      <c r="BT70" s="142">
        <f t="shared" si="110"/>
        <v>0</v>
      </c>
      <c r="BU70" s="143">
        <f t="shared" si="111"/>
        <v>0</v>
      </c>
      <c r="BV70" s="144">
        <f t="shared" si="112"/>
        <v>0</v>
      </c>
      <c r="BW70" s="145">
        <f t="shared" si="113"/>
        <v>0</v>
      </c>
      <c r="BX70" s="149"/>
      <c r="BY70" s="150"/>
      <c r="BZ70" s="142">
        <f t="shared" si="114"/>
        <v>0</v>
      </c>
      <c r="CA70" s="143">
        <f t="shared" si="115"/>
        <v>0</v>
      </c>
      <c r="CB70" s="146">
        <f t="shared" si="116"/>
        <v>0</v>
      </c>
      <c r="CC70" s="145">
        <f t="shared" si="117"/>
        <v>0</v>
      </c>
      <c r="CD70" s="150"/>
      <c r="CE70" s="147">
        <f t="shared" si="118"/>
        <v>0</v>
      </c>
      <c r="CF70" s="148">
        <f t="shared" si="119"/>
        <v>0</v>
      </c>
      <c r="CG70" s="146">
        <f t="shared" si="120"/>
        <v>0</v>
      </c>
      <c r="CH70" s="145">
        <f t="shared" si="121"/>
        <v>0</v>
      </c>
      <c r="CI70" s="149"/>
      <c r="CJ70" s="150"/>
      <c r="CK70" s="142">
        <f t="shared" si="122"/>
        <v>0</v>
      </c>
      <c r="CL70" s="143">
        <f t="shared" si="123"/>
        <v>0</v>
      </c>
      <c r="CM70" s="146">
        <f t="shared" si="124"/>
        <v>0</v>
      </c>
      <c r="CN70" s="145">
        <f t="shared" si="125"/>
        <v>0</v>
      </c>
      <c r="CO70" s="21">
        <f t="shared" si="126"/>
        <v>0</v>
      </c>
      <c r="CP70" s="22">
        <f t="shared" si="127"/>
        <v>0</v>
      </c>
      <c r="CQ70" s="2">
        <f t="shared" si="71"/>
        <v>11.216666666666667</v>
      </c>
      <c r="CR70" s="3">
        <f t="shared" si="72"/>
        <v>30</v>
      </c>
      <c r="CS70" s="4">
        <f t="shared" si="73"/>
        <v>0</v>
      </c>
      <c r="CT70" s="5">
        <f t="shared" si="74"/>
        <v>0</v>
      </c>
      <c r="CU70" s="23">
        <f t="shared" si="75"/>
        <v>5.6083333333333334</v>
      </c>
      <c r="CV70" s="6">
        <f t="shared" si="76"/>
        <v>30</v>
      </c>
      <c r="CW70" s="20">
        <f t="shared" si="128"/>
        <v>90</v>
      </c>
      <c r="CX70" s="9" t="str">
        <f t="shared" si="129"/>
        <v>مؤجل(ة)</v>
      </c>
      <c r="CY70" s="10"/>
      <c r="CZ70" s="15"/>
      <c r="DA70" s="12"/>
    </row>
    <row r="71" spans="2:105" ht="29.25" customHeight="1" thickBot="1">
      <c r="B71" s="164">
        <f t="shared" si="65"/>
        <v>19</v>
      </c>
      <c r="C71" s="161" t="s">
        <v>201</v>
      </c>
      <c r="D71" s="165" t="s">
        <v>202</v>
      </c>
      <c r="E71" s="13" t="s">
        <v>616</v>
      </c>
      <c r="F71" s="32">
        <v>35953</v>
      </c>
      <c r="G71" s="33" t="s">
        <v>83</v>
      </c>
      <c r="H71" s="28">
        <v>12.12</v>
      </c>
      <c r="I71" s="29">
        <v>30</v>
      </c>
      <c r="J71" s="30">
        <v>12.42</v>
      </c>
      <c r="K71" s="31">
        <v>30</v>
      </c>
      <c r="L71" s="18">
        <f t="shared" si="77"/>
        <v>12.27</v>
      </c>
      <c r="M71" s="19">
        <f t="shared" si="78"/>
        <v>60</v>
      </c>
      <c r="N71" s="149">
        <v>15</v>
      </c>
      <c r="O71" s="150">
        <v>6.25</v>
      </c>
      <c r="P71" s="120">
        <f t="shared" si="70"/>
        <v>10.625</v>
      </c>
      <c r="Q71" s="121">
        <f t="shared" si="79"/>
        <v>6</v>
      </c>
      <c r="R71" s="135">
        <v>15</v>
      </c>
      <c r="S71" s="136">
        <v>8.5</v>
      </c>
      <c r="T71" s="120">
        <f t="shared" si="80"/>
        <v>11.75</v>
      </c>
      <c r="U71" s="121">
        <f t="shared" si="81"/>
        <v>6</v>
      </c>
      <c r="V71" s="135">
        <v>13</v>
      </c>
      <c r="W71" s="136">
        <v>13</v>
      </c>
      <c r="X71" s="120">
        <f t="shared" si="82"/>
        <v>13</v>
      </c>
      <c r="Y71" s="121">
        <f t="shared" si="83"/>
        <v>5</v>
      </c>
      <c r="Z71" s="124">
        <f t="shared" si="84"/>
        <v>11.791666666666666</v>
      </c>
      <c r="AA71" s="125">
        <f t="shared" si="85"/>
        <v>17</v>
      </c>
      <c r="AB71" s="136">
        <v>13.5</v>
      </c>
      <c r="AC71" s="126">
        <f t="shared" si="86"/>
        <v>13.5</v>
      </c>
      <c r="AD71" s="127">
        <f t="shared" si="87"/>
        <v>3</v>
      </c>
      <c r="AE71" s="135">
        <v>11.5</v>
      </c>
      <c r="AF71" s="136">
        <v>6</v>
      </c>
      <c r="AG71" s="120">
        <f t="shared" si="88"/>
        <v>8.75</v>
      </c>
      <c r="AH71" s="121">
        <f t="shared" si="89"/>
        <v>0</v>
      </c>
      <c r="AI71" s="135">
        <v>14.5</v>
      </c>
      <c r="AJ71" s="136">
        <v>17.25</v>
      </c>
      <c r="AK71" s="120">
        <f t="shared" si="90"/>
        <v>15.875</v>
      </c>
      <c r="AL71" s="121">
        <f t="shared" si="91"/>
        <v>3</v>
      </c>
      <c r="AM71" s="128">
        <f t="shared" si="92"/>
        <v>12.55</v>
      </c>
      <c r="AN71" s="129">
        <f t="shared" si="93"/>
        <v>9</v>
      </c>
      <c r="AO71" s="135">
        <v>12</v>
      </c>
      <c r="AP71" s="136">
        <v>2</v>
      </c>
      <c r="AQ71" s="120">
        <f t="shared" si="94"/>
        <v>7</v>
      </c>
      <c r="AR71" s="121">
        <f t="shared" si="95"/>
        <v>0</v>
      </c>
      <c r="AS71" s="135">
        <v>10</v>
      </c>
      <c r="AT71" s="136">
        <v>11</v>
      </c>
      <c r="AU71" s="120">
        <f t="shared" si="96"/>
        <v>10.5</v>
      </c>
      <c r="AV71" s="121">
        <f t="shared" si="97"/>
        <v>1</v>
      </c>
      <c r="AW71" s="128">
        <f t="shared" si="98"/>
        <v>8.1666666666666661</v>
      </c>
      <c r="AX71" s="129">
        <f t="shared" si="99"/>
        <v>1</v>
      </c>
      <c r="AY71" s="137">
        <v>18.5</v>
      </c>
      <c r="AZ71" s="131">
        <f t="shared" si="100"/>
        <v>18.5</v>
      </c>
      <c r="BA71" s="132">
        <f t="shared" si="101"/>
        <v>1</v>
      </c>
      <c r="BB71" s="128">
        <f t="shared" si="102"/>
        <v>18.5</v>
      </c>
      <c r="BC71" s="129">
        <f t="shared" si="103"/>
        <v>1</v>
      </c>
      <c r="BD71" s="133">
        <f t="shared" si="104"/>
        <v>11.766666666666667</v>
      </c>
      <c r="BE71" s="134">
        <f t="shared" si="105"/>
        <v>30</v>
      </c>
      <c r="BF71" s="149"/>
      <c r="BG71" s="150"/>
      <c r="BH71" s="142">
        <f t="shared" si="106"/>
        <v>0</v>
      </c>
      <c r="BI71" s="143">
        <f t="shared" si="107"/>
        <v>0</v>
      </c>
      <c r="BJ71" s="149"/>
      <c r="BK71" s="150"/>
      <c r="BL71" s="142">
        <f t="shared" si="108"/>
        <v>0</v>
      </c>
      <c r="BM71" s="143">
        <f t="shared" si="109"/>
        <v>0</v>
      </c>
      <c r="BN71" s="149"/>
      <c r="BO71" s="150"/>
      <c r="BP71" s="142">
        <f t="shared" si="130"/>
        <v>0</v>
      </c>
      <c r="BQ71" s="143">
        <f t="shared" si="131"/>
        <v>0</v>
      </c>
      <c r="BR71" s="149"/>
      <c r="BS71" s="150"/>
      <c r="BT71" s="142">
        <f t="shared" si="110"/>
        <v>0</v>
      </c>
      <c r="BU71" s="143">
        <f t="shared" si="111"/>
        <v>0</v>
      </c>
      <c r="BV71" s="144">
        <f t="shared" si="112"/>
        <v>0</v>
      </c>
      <c r="BW71" s="145">
        <f t="shared" si="113"/>
        <v>0</v>
      </c>
      <c r="BX71" s="149"/>
      <c r="BY71" s="150"/>
      <c r="BZ71" s="142">
        <f t="shared" si="114"/>
        <v>0</v>
      </c>
      <c r="CA71" s="143">
        <f t="shared" si="115"/>
        <v>0</v>
      </c>
      <c r="CB71" s="146">
        <f t="shared" si="116"/>
        <v>0</v>
      </c>
      <c r="CC71" s="145">
        <f t="shared" si="117"/>
        <v>0</v>
      </c>
      <c r="CD71" s="150"/>
      <c r="CE71" s="147">
        <f t="shared" si="118"/>
        <v>0</v>
      </c>
      <c r="CF71" s="148">
        <f t="shared" si="119"/>
        <v>0</v>
      </c>
      <c r="CG71" s="146">
        <f t="shared" si="120"/>
        <v>0</v>
      </c>
      <c r="CH71" s="145">
        <f t="shared" si="121"/>
        <v>0</v>
      </c>
      <c r="CI71" s="149"/>
      <c r="CJ71" s="150"/>
      <c r="CK71" s="142">
        <f t="shared" si="122"/>
        <v>0</v>
      </c>
      <c r="CL71" s="143">
        <f t="shared" si="123"/>
        <v>0</v>
      </c>
      <c r="CM71" s="146">
        <f t="shared" si="124"/>
        <v>0</v>
      </c>
      <c r="CN71" s="145">
        <f t="shared" si="125"/>
        <v>0</v>
      </c>
      <c r="CO71" s="21">
        <f t="shared" si="126"/>
        <v>0</v>
      </c>
      <c r="CP71" s="22">
        <f t="shared" si="127"/>
        <v>0</v>
      </c>
      <c r="CQ71" s="2">
        <f t="shared" si="71"/>
        <v>11.766666666666667</v>
      </c>
      <c r="CR71" s="3">
        <f t="shared" si="72"/>
        <v>30</v>
      </c>
      <c r="CS71" s="4">
        <f t="shared" si="73"/>
        <v>0</v>
      </c>
      <c r="CT71" s="5">
        <f t="shared" si="74"/>
        <v>0</v>
      </c>
      <c r="CU71" s="23">
        <f t="shared" si="75"/>
        <v>5.8833333333333337</v>
      </c>
      <c r="CV71" s="6">
        <f t="shared" si="76"/>
        <v>30</v>
      </c>
      <c r="CW71" s="20">
        <f t="shared" si="128"/>
        <v>90</v>
      </c>
      <c r="CX71" s="9" t="str">
        <f t="shared" si="129"/>
        <v>مؤجل(ة)</v>
      </c>
      <c r="CY71" s="10"/>
      <c r="CZ71" s="15"/>
      <c r="DA71" s="12"/>
    </row>
    <row r="72" spans="2:105" ht="29.25" customHeight="1" thickBot="1">
      <c r="B72" s="164">
        <f t="shared" si="65"/>
        <v>20</v>
      </c>
      <c r="C72" s="161" t="s">
        <v>135</v>
      </c>
      <c r="D72" s="165" t="s">
        <v>203</v>
      </c>
      <c r="E72" s="13" t="s">
        <v>617</v>
      </c>
      <c r="F72" s="32">
        <v>35185</v>
      </c>
      <c r="G72" s="17" t="s">
        <v>83</v>
      </c>
      <c r="H72" s="28">
        <v>13.42</v>
      </c>
      <c r="I72" s="29">
        <v>30</v>
      </c>
      <c r="J72" s="30">
        <v>15.88</v>
      </c>
      <c r="K72" s="31">
        <v>30</v>
      </c>
      <c r="L72" s="18">
        <f t="shared" si="77"/>
        <v>14.65</v>
      </c>
      <c r="M72" s="19">
        <f t="shared" si="78"/>
        <v>60</v>
      </c>
      <c r="N72" s="149">
        <v>14.5</v>
      </c>
      <c r="O72" s="150">
        <v>3</v>
      </c>
      <c r="P72" s="120">
        <f t="shared" si="70"/>
        <v>8.75</v>
      </c>
      <c r="Q72" s="121">
        <f t="shared" si="79"/>
        <v>0</v>
      </c>
      <c r="R72" s="135">
        <v>14.5</v>
      </c>
      <c r="S72" s="136">
        <v>12.5</v>
      </c>
      <c r="T72" s="120">
        <f t="shared" si="80"/>
        <v>13.5</v>
      </c>
      <c r="U72" s="121">
        <f t="shared" si="81"/>
        <v>6</v>
      </c>
      <c r="V72" s="135">
        <v>18.75</v>
      </c>
      <c r="W72" s="136">
        <v>15</v>
      </c>
      <c r="X72" s="120">
        <f t="shared" si="82"/>
        <v>16.875</v>
      </c>
      <c r="Y72" s="121">
        <f t="shared" si="83"/>
        <v>5</v>
      </c>
      <c r="Z72" s="124">
        <f t="shared" si="84"/>
        <v>13.041666666666666</v>
      </c>
      <c r="AA72" s="125">
        <f t="shared" si="85"/>
        <v>17</v>
      </c>
      <c r="AB72" s="136">
        <v>17</v>
      </c>
      <c r="AC72" s="126">
        <f t="shared" si="86"/>
        <v>17</v>
      </c>
      <c r="AD72" s="127">
        <f t="shared" si="87"/>
        <v>3</v>
      </c>
      <c r="AE72" s="135">
        <v>15.5</v>
      </c>
      <c r="AF72" s="136">
        <v>8.5</v>
      </c>
      <c r="AG72" s="120">
        <f t="shared" si="88"/>
        <v>12</v>
      </c>
      <c r="AH72" s="121">
        <f t="shared" si="89"/>
        <v>3</v>
      </c>
      <c r="AI72" s="135">
        <v>12.5</v>
      </c>
      <c r="AJ72" s="136">
        <v>5.25</v>
      </c>
      <c r="AK72" s="120">
        <f t="shared" si="90"/>
        <v>8.875</v>
      </c>
      <c r="AL72" s="121">
        <f t="shared" si="91"/>
        <v>0</v>
      </c>
      <c r="AM72" s="128">
        <f t="shared" si="92"/>
        <v>11.75</v>
      </c>
      <c r="AN72" s="129">
        <f t="shared" si="93"/>
        <v>9</v>
      </c>
      <c r="AO72" s="135">
        <v>12</v>
      </c>
      <c r="AP72" s="136">
        <v>15</v>
      </c>
      <c r="AQ72" s="120">
        <f t="shared" si="94"/>
        <v>13.5</v>
      </c>
      <c r="AR72" s="121">
        <f t="shared" si="95"/>
        <v>2</v>
      </c>
      <c r="AS72" s="135">
        <v>18</v>
      </c>
      <c r="AT72" s="136">
        <v>19</v>
      </c>
      <c r="AU72" s="120">
        <f t="shared" si="96"/>
        <v>18.5</v>
      </c>
      <c r="AV72" s="121">
        <f t="shared" si="97"/>
        <v>1</v>
      </c>
      <c r="AW72" s="128">
        <f t="shared" si="98"/>
        <v>15.166666666666666</v>
      </c>
      <c r="AX72" s="129">
        <f t="shared" si="99"/>
        <v>3</v>
      </c>
      <c r="AY72" s="137">
        <v>18.5</v>
      </c>
      <c r="AZ72" s="131">
        <f t="shared" si="100"/>
        <v>18.5</v>
      </c>
      <c r="BA72" s="132">
        <f t="shared" si="101"/>
        <v>1</v>
      </c>
      <c r="BB72" s="128">
        <f t="shared" si="102"/>
        <v>18.5</v>
      </c>
      <c r="BC72" s="129">
        <f t="shared" si="103"/>
        <v>1</v>
      </c>
      <c r="BD72" s="133">
        <f t="shared" si="104"/>
        <v>13.4</v>
      </c>
      <c r="BE72" s="134">
        <f t="shared" si="105"/>
        <v>30</v>
      </c>
      <c r="BF72" s="149"/>
      <c r="BG72" s="150"/>
      <c r="BH72" s="142">
        <f t="shared" si="106"/>
        <v>0</v>
      </c>
      <c r="BI72" s="143">
        <f t="shared" si="107"/>
        <v>0</v>
      </c>
      <c r="BJ72" s="149"/>
      <c r="BK72" s="150"/>
      <c r="BL72" s="142">
        <f t="shared" si="108"/>
        <v>0</v>
      </c>
      <c r="BM72" s="143">
        <f t="shared" si="109"/>
        <v>0</v>
      </c>
      <c r="BN72" s="149"/>
      <c r="BO72" s="150"/>
      <c r="BP72" s="142">
        <f t="shared" si="130"/>
        <v>0</v>
      </c>
      <c r="BQ72" s="143">
        <f t="shared" si="131"/>
        <v>0</v>
      </c>
      <c r="BR72" s="149"/>
      <c r="BS72" s="150"/>
      <c r="BT72" s="142">
        <f t="shared" si="110"/>
        <v>0</v>
      </c>
      <c r="BU72" s="143">
        <f t="shared" si="111"/>
        <v>0</v>
      </c>
      <c r="BV72" s="144">
        <f t="shared" si="112"/>
        <v>0</v>
      </c>
      <c r="BW72" s="145">
        <f t="shared" si="113"/>
        <v>0</v>
      </c>
      <c r="BX72" s="149"/>
      <c r="BY72" s="150"/>
      <c r="BZ72" s="142">
        <f t="shared" si="114"/>
        <v>0</v>
      </c>
      <c r="CA72" s="143">
        <f t="shared" si="115"/>
        <v>0</v>
      </c>
      <c r="CB72" s="146">
        <f t="shared" si="116"/>
        <v>0</v>
      </c>
      <c r="CC72" s="145">
        <f t="shared" si="117"/>
        <v>0</v>
      </c>
      <c r="CD72" s="150"/>
      <c r="CE72" s="147">
        <f t="shared" si="118"/>
        <v>0</v>
      </c>
      <c r="CF72" s="148">
        <f t="shared" si="119"/>
        <v>0</v>
      </c>
      <c r="CG72" s="146">
        <f t="shared" si="120"/>
        <v>0</v>
      </c>
      <c r="CH72" s="145">
        <f t="shared" si="121"/>
        <v>0</v>
      </c>
      <c r="CI72" s="149"/>
      <c r="CJ72" s="150"/>
      <c r="CK72" s="142">
        <f t="shared" si="122"/>
        <v>0</v>
      </c>
      <c r="CL72" s="143">
        <f t="shared" si="123"/>
        <v>0</v>
      </c>
      <c r="CM72" s="146">
        <f t="shared" si="124"/>
        <v>0</v>
      </c>
      <c r="CN72" s="145">
        <f t="shared" si="125"/>
        <v>0</v>
      </c>
      <c r="CO72" s="21">
        <f t="shared" si="126"/>
        <v>0</v>
      </c>
      <c r="CP72" s="22">
        <f t="shared" si="127"/>
        <v>0</v>
      </c>
      <c r="CQ72" s="2">
        <f t="shared" si="71"/>
        <v>13.4</v>
      </c>
      <c r="CR72" s="3">
        <f t="shared" si="72"/>
        <v>30</v>
      </c>
      <c r="CS72" s="4">
        <f t="shared" si="73"/>
        <v>0</v>
      </c>
      <c r="CT72" s="5">
        <f t="shared" si="74"/>
        <v>0</v>
      </c>
      <c r="CU72" s="23">
        <f t="shared" si="75"/>
        <v>6.7</v>
      </c>
      <c r="CV72" s="6">
        <f t="shared" si="76"/>
        <v>30</v>
      </c>
      <c r="CW72" s="20">
        <f t="shared" si="128"/>
        <v>90</v>
      </c>
      <c r="CX72" s="9" t="str">
        <f t="shared" si="129"/>
        <v>مؤجل(ة)</v>
      </c>
      <c r="CY72" s="10"/>
      <c r="CZ72" s="15"/>
      <c r="DA72" s="12"/>
    </row>
    <row r="73" spans="2:105" ht="29.25" customHeight="1" thickBot="1">
      <c r="B73" s="164">
        <f t="shared" si="65"/>
        <v>21</v>
      </c>
      <c r="C73" s="161" t="s">
        <v>204</v>
      </c>
      <c r="D73" s="165" t="s">
        <v>205</v>
      </c>
      <c r="E73" s="11" t="s">
        <v>618</v>
      </c>
      <c r="F73" s="32">
        <v>36136</v>
      </c>
      <c r="G73" s="33" t="s">
        <v>83</v>
      </c>
      <c r="H73" s="28">
        <v>13.147</v>
      </c>
      <c r="I73" s="29">
        <v>30</v>
      </c>
      <c r="J73" s="30">
        <v>14.4</v>
      </c>
      <c r="K73" s="31">
        <v>30</v>
      </c>
      <c r="L73" s="18">
        <f t="shared" si="77"/>
        <v>13.7735</v>
      </c>
      <c r="M73" s="19">
        <f t="shared" si="78"/>
        <v>60</v>
      </c>
      <c r="N73" s="149">
        <v>13</v>
      </c>
      <c r="O73" s="150">
        <v>12</v>
      </c>
      <c r="P73" s="120">
        <f t="shared" si="70"/>
        <v>12.5</v>
      </c>
      <c r="Q73" s="121">
        <f t="shared" si="79"/>
        <v>6</v>
      </c>
      <c r="R73" s="135">
        <v>14</v>
      </c>
      <c r="S73" s="136">
        <v>5.5</v>
      </c>
      <c r="T73" s="120">
        <f t="shared" si="80"/>
        <v>9.75</v>
      </c>
      <c r="U73" s="121">
        <f t="shared" si="81"/>
        <v>0</v>
      </c>
      <c r="V73" s="135">
        <v>12</v>
      </c>
      <c r="W73" s="136">
        <v>10.5</v>
      </c>
      <c r="X73" s="120">
        <f t="shared" si="82"/>
        <v>11.25</v>
      </c>
      <c r="Y73" s="121">
        <f t="shared" si="83"/>
        <v>5</v>
      </c>
      <c r="Z73" s="124">
        <f t="shared" si="84"/>
        <v>11.166666666666666</v>
      </c>
      <c r="AA73" s="125">
        <f t="shared" si="85"/>
        <v>17</v>
      </c>
      <c r="AB73" s="136">
        <v>12.5</v>
      </c>
      <c r="AC73" s="126">
        <f t="shared" si="86"/>
        <v>12.5</v>
      </c>
      <c r="AD73" s="127">
        <f t="shared" si="87"/>
        <v>3</v>
      </c>
      <c r="AE73" s="135">
        <v>14.5</v>
      </c>
      <c r="AF73" s="136">
        <v>5.5</v>
      </c>
      <c r="AG73" s="120">
        <f t="shared" si="88"/>
        <v>10</v>
      </c>
      <c r="AH73" s="121">
        <f t="shared" si="89"/>
        <v>3</v>
      </c>
      <c r="AI73" s="135">
        <v>14</v>
      </c>
      <c r="AJ73" s="136">
        <v>12</v>
      </c>
      <c r="AK73" s="120">
        <f t="shared" si="90"/>
        <v>13</v>
      </c>
      <c r="AL73" s="121">
        <f t="shared" si="91"/>
        <v>3</v>
      </c>
      <c r="AM73" s="128">
        <f t="shared" si="92"/>
        <v>11.7</v>
      </c>
      <c r="AN73" s="129">
        <f t="shared" si="93"/>
        <v>9</v>
      </c>
      <c r="AO73" s="135">
        <v>12</v>
      </c>
      <c r="AP73" s="136">
        <v>1</v>
      </c>
      <c r="AQ73" s="120">
        <f t="shared" si="94"/>
        <v>6.5</v>
      </c>
      <c r="AR73" s="121">
        <f t="shared" si="95"/>
        <v>0</v>
      </c>
      <c r="AS73" s="135">
        <v>14</v>
      </c>
      <c r="AT73" s="136">
        <v>12</v>
      </c>
      <c r="AU73" s="120">
        <f t="shared" si="96"/>
        <v>13</v>
      </c>
      <c r="AV73" s="121">
        <f t="shared" si="97"/>
        <v>1</v>
      </c>
      <c r="AW73" s="128">
        <f t="shared" si="98"/>
        <v>8.6666666666666661</v>
      </c>
      <c r="AX73" s="129">
        <f t="shared" si="99"/>
        <v>1</v>
      </c>
      <c r="AY73" s="137">
        <v>17.5</v>
      </c>
      <c r="AZ73" s="131">
        <f t="shared" si="100"/>
        <v>17.5</v>
      </c>
      <c r="BA73" s="132">
        <f t="shared" si="101"/>
        <v>1</v>
      </c>
      <c r="BB73" s="128">
        <f t="shared" si="102"/>
        <v>17.5</v>
      </c>
      <c r="BC73" s="129">
        <f t="shared" si="103"/>
        <v>1</v>
      </c>
      <c r="BD73" s="133">
        <f t="shared" si="104"/>
        <v>11.266666666666667</v>
      </c>
      <c r="BE73" s="134">
        <f t="shared" si="105"/>
        <v>30</v>
      </c>
      <c r="BF73" s="149"/>
      <c r="BG73" s="150"/>
      <c r="BH73" s="142">
        <f t="shared" si="106"/>
        <v>0</v>
      </c>
      <c r="BI73" s="143">
        <f t="shared" si="107"/>
        <v>0</v>
      </c>
      <c r="BJ73" s="149"/>
      <c r="BK73" s="150"/>
      <c r="BL73" s="142">
        <f t="shared" si="108"/>
        <v>0</v>
      </c>
      <c r="BM73" s="143">
        <f t="shared" si="109"/>
        <v>0</v>
      </c>
      <c r="BN73" s="149"/>
      <c r="BO73" s="150"/>
      <c r="BP73" s="142">
        <f t="shared" si="130"/>
        <v>0</v>
      </c>
      <c r="BQ73" s="143">
        <f t="shared" si="131"/>
        <v>0</v>
      </c>
      <c r="BR73" s="149"/>
      <c r="BS73" s="150"/>
      <c r="BT73" s="142">
        <f t="shared" si="110"/>
        <v>0</v>
      </c>
      <c r="BU73" s="143">
        <f t="shared" si="111"/>
        <v>0</v>
      </c>
      <c r="BV73" s="144">
        <f t="shared" si="112"/>
        <v>0</v>
      </c>
      <c r="BW73" s="145">
        <f t="shared" si="113"/>
        <v>0</v>
      </c>
      <c r="BX73" s="149"/>
      <c r="BY73" s="150"/>
      <c r="BZ73" s="142">
        <f t="shared" si="114"/>
        <v>0</v>
      </c>
      <c r="CA73" s="143">
        <f t="shared" si="115"/>
        <v>0</v>
      </c>
      <c r="CB73" s="146">
        <f t="shared" si="116"/>
        <v>0</v>
      </c>
      <c r="CC73" s="145">
        <f t="shared" si="117"/>
        <v>0</v>
      </c>
      <c r="CD73" s="150"/>
      <c r="CE73" s="147">
        <f t="shared" si="118"/>
        <v>0</v>
      </c>
      <c r="CF73" s="148">
        <f t="shared" si="119"/>
        <v>0</v>
      </c>
      <c r="CG73" s="146">
        <f t="shared" si="120"/>
        <v>0</v>
      </c>
      <c r="CH73" s="145">
        <f t="shared" si="121"/>
        <v>0</v>
      </c>
      <c r="CI73" s="149"/>
      <c r="CJ73" s="150"/>
      <c r="CK73" s="142">
        <f t="shared" si="122"/>
        <v>0</v>
      </c>
      <c r="CL73" s="143">
        <f t="shared" si="123"/>
        <v>0</v>
      </c>
      <c r="CM73" s="146">
        <f t="shared" si="124"/>
        <v>0</v>
      </c>
      <c r="CN73" s="145">
        <f t="shared" si="125"/>
        <v>0</v>
      </c>
      <c r="CO73" s="21">
        <f t="shared" si="126"/>
        <v>0</v>
      </c>
      <c r="CP73" s="22">
        <f t="shared" si="127"/>
        <v>0</v>
      </c>
      <c r="CQ73" s="2">
        <f t="shared" si="71"/>
        <v>11.266666666666667</v>
      </c>
      <c r="CR73" s="3">
        <f t="shared" si="72"/>
        <v>30</v>
      </c>
      <c r="CS73" s="4">
        <f t="shared" si="73"/>
        <v>0</v>
      </c>
      <c r="CT73" s="5">
        <f t="shared" si="74"/>
        <v>0</v>
      </c>
      <c r="CU73" s="23">
        <f t="shared" si="75"/>
        <v>5.6333333333333337</v>
      </c>
      <c r="CV73" s="6">
        <f t="shared" si="76"/>
        <v>30</v>
      </c>
      <c r="CW73" s="20">
        <f t="shared" si="128"/>
        <v>90</v>
      </c>
      <c r="CX73" s="9" t="str">
        <f t="shared" si="129"/>
        <v>مؤجل(ة)</v>
      </c>
      <c r="CY73" s="10"/>
      <c r="CZ73" s="15"/>
      <c r="DA73" s="12"/>
    </row>
    <row r="74" spans="2:105" ht="29.25" customHeight="1" thickBot="1">
      <c r="B74" s="164">
        <f t="shared" si="65"/>
        <v>22</v>
      </c>
      <c r="C74" s="170" t="s">
        <v>206</v>
      </c>
      <c r="D74" s="165" t="s">
        <v>207</v>
      </c>
      <c r="E74" s="13" t="s">
        <v>619</v>
      </c>
      <c r="F74" s="32">
        <v>35396</v>
      </c>
      <c r="G74" s="33" t="s">
        <v>83</v>
      </c>
      <c r="H74" s="28">
        <v>9.8000000000000007</v>
      </c>
      <c r="I74" s="29">
        <v>30</v>
      </c>
      <c r="J74" s="30">
        <v>10.210000000000001</v>
      </c>
      <c r="K74" s="31">
        <v>30</v>
      </c>
      <c r="L74" s="18">
        <f t="shared" si="77"/>
        <v>10.005000000000001</v>
      </c>
      <c r="M74" s="19">
        <f t="shared" si="78"/>
        <v>60</v>
      </c>
      <c r="N74" s="149">
        <v>11.5</v>
      </c>
      <c r="O74" s="150">
        <v>4.75</v>
      </c>
      <c r="P74" s="120">
        <f t="shared" si="70"/>
        <v>8.125</v>
      </c>
      <c r="Q74" s="121">
        <f t="shared" si="79"/>
        <v>0</v>
      </c>
      <c r="R74" s="135">
        <v>15</v>
      </c>
      <c r="S74" s="136">
        <v>7</v>
      </c>
      <c r="T74" s="120">
        <f t="shared" si="80"/>
        <v>11</v>
      </c>
      <c r="U74" s="121">
        <f t="shared" si="81"/>
        <v>6</v>
      </c>
      <c r="V74" s="135">
        <v>10</v>
      </c>
      <c r="W74" s="136">
        <v>7</v>
      </c>
      <c r="X74" s="120">
        <f t="shared" si="82"/>
        <v>8.5</v>
      </c>
      <c r="Y74" s="121">
        <f t="shared" si="83"/>
        <v>0</v>
      </c>
      <c r="Z74" s="124">
        <f t="shared" si="84"/>
        <v>9.2083333333333339</v>
      </c>
      <c r="AA74" s="125">
        <f t="shared" si="85"/>
        <v>6</v>
      </c>
      <c r="AB74" s="136">
        <v>8.5</v>
      </c>
      <c r="AC74" s="126">
        <f t="shared" si="86"/>
        <v>8.5</v>
      </c>
      <c r="AD74" s="127">
        <f t="shared" si="87"/>
        <v>0</v>
      </c>
      <c r="AE74" s="135">
        <v>15</v>
      </c>
      <c r="AF74" s="136">
        <v>5</v>
      </c>
      <c r="AG74" s="120">
        <f t="shared" si="88"/>
        <v>10</v>
      </c>
      <c r="AH74" s="121">
        <f t="shared" si="89"/>
        <v>3</v>
      </c>
      <c r="AI74" s="135">
        <v>6</v>
      </c>
      <c r="AJ74" s="136">
        <v>0.5</v>
      </c>
      <c r="AK74" s="120">
        <f t="shared" si="90"/>
        <v>3.25</v>
      </c>
      <c r="AL74" s="121">
        <f t="shared" si="91"/>
        <v>0</v>
      </c>
      <c r="AM74" s="128">
        <f t="shared" si="92"/>
        <v>7</v>
      </c>
      <c r="AN74" s="129">
        <f t="shared" si="93"/>
        <v>3</v>
      </c>
      <c r="AO74" s="197">
        <v>12</v>
      </c>
      <c r="AP74" s="136">
        <v>4</v>
      </c>
      <c r="AQ74" s="120">
        <f t="shared" si="94"/>
        <v>8</v>
      </c>
      <c r="AR74" s="121">
        <f t="shared" si="95"/>
        <v>0</v>
      </c>
      <c r="AS74" s="135">
        <v>10</v>
      </c>
      <c r="AT74" s="136">
        <v>1</v>
      </c>
      <c r="AU74" s="120">
        <f t="shared" si="96"/>
        <v>5.5</v>
      </c>
      <c r="AV74" s="121">
        <f t="shared" si="97"/>
        <v>0</v>
      </c>
      <c r="AW74" s="128">
        <f t="shared" si="98"/>
        <v>7.166666666666667</v>
      </c>
      <c r="AX74" s="129">
        <f t="shared" si="99"/>
        <v>0</v>
      </c>
      <c r="AY74" s="137">
        <v>2</v>
      </c>
      <c r="AZ74" s="131">
        <f t="shared" si="100"/>
        <v>2</v>
      </c>
      <c r="BA74" s="132">
        <f t="shared" si="101"/>
        <v>0</v>
      </c>
      <c r="BB74" s="128">
        <f t="shared" si="102"/>
        <v>2</v>
      </c>
      <c r="BC74" s="129">
        <f t="shared" si="103"/>
        <v>0</v>
      </c>
      <c r="BD74" s="133">
        <f t="shared" si="104"/>
        <v>7.583333333333333</v>
      </c>
      <c r="BE74" s="134">
        <f t="shared" si="105"/>
        <v>9</v>
      </c>
      <c r="BF74" s="149"/>
      <c r="BG74" s="150"/>
      <c r="BH74" s="142">
        <f t="shared" si="106"/>
        <v>0</v>
      </c>
      <c r="BI74" s="143">
        <f t="shared" si="107"/>
        <v>0</v>
      </c>
      <c r="BJ74" s="149"/>
      <c r="BK74" s="150"/>
      <c r="BL74" s="142">
        <f t="shared" si="108"/>
        <v>0</v>
      </c>
      <c r="BM74" s="143">
        <f t="shared" si="109"/>
        <v>0</v>
      </c>
      <c r="BN74" s="149"/>
      <c r="BO74" s="150"/>
      <c r="BP74" s="142">
        <f t="shared" si="130"/>
        <v>0</v>
      </c>
      <c r="BQ74" s="143">
        <f t="shared" si="131"/>
        <v>0</v>
      </c>
      <c r="BR74" s="149"/>
      <c r="BS74" s="150"/>
      <c r="BT74" s="142">
        <f t="shared" si="110"/>
        <v>0</v>
      </c>
      <c r="BU74" s="143">
        <f t="shared" si="111"/>
        <v>0</v>
      </c>
      <c r="BV74" s="144">
        <f t="shared" si="112"/>
        <v>0</v>
      </c>
      <c r="BW74" s="145">
        <f t="shared" si="113"/>
        <v>0</v>
      </c>
      <c r="BX74" s="149"/>
      <c r="BY74" s="150"/>
      <c r="BZ74" s="142">
        <f t="shared" si="114"/>
        <v>0</v>
      </c>
      <c r="CA74" s="143">
        <f t="shared" si="115"/>
        <v>0</v>
      </c>
      <c r="CB74" s="146">
        <f t="shared" si="116"/>
        <v>0</v>
      </c>
      <c r="CC74" s="145">
        <f t="shared" si="117"/>
        <v>0</v>
      </c>
      <c r="CD74" s="150"/>
      <c r="CE74" s="147">
        <f t="shared" si="118"/>
        <v>0</v>
      </c>
      <c r="CF74" s="148">
        <f t="shared" si="119"/>
        <v>0</v>
      </c>
      <c r="CG74" s="146">
        <f t="shared" si="120"/>
        <v>0</v>
      </c>
      <c r="CH74" s="145">
        <f t="shared" si="121"/>
        <v>0</v>
      </c>
      <c r="CI74" s="149"/>
      <c r="CJ74" s="150"/>
      <c r="CK74" s="142">
        <f t="shared" si="122"/>
        <v>0</v>
      </c>
      <c r="CL74" s="143">
        <f t="shared" si="123"/>
        <v>0</v>
      </c>
      <c r="CM74" s="146">
        <f t="shared" si="124"/>
        <v>0</v>
      </c>
      <c r="CN74" s="145">
        <f t="shared" si="125"/>
        <v>0</v>
      </c>
      <c r="CO74" s="21">
        <f t="shared" si="126"/>
        <v>0</v>
      </c>
      <c r="CP74" s="22">
        <f t="shared" si="127"/>
        <v>0</v>
      </c>
      <c r="CQ74" s="2">
        <f t="shared" si="71"/>
        <v>7.583333333333333</v>
      </c>
      <c r="CR74" s="3">
        <f t="shared" si="72"/>
        <v>9</v>
      </c>
      <c r="CS74" s="4">
        <f t="shared" si="73"/>
        <v>0</v>
      </c>
      <c r="CT74" s="5">
        <f t="shared" si="74"/>
        <v>0</v>
      </c>
      <c r="CU74" s="23">
        <f t="shared" si="75"/>
        <v>3.7916666666666665</v>
      </c>
      <c r="CV74" s="6">
        <f t="shared" si="76"/>
        <v>9</v>
      </c>
      <c r="CW74" s="20">
        <f t="shared" si="128"/>
        <v>69</v>
      </c>
      <c r="CX74" s="9" t="str">
        <f t="shared" si="129"/>
        <v>مؤجل(ة)</v>
      </c>
      <c r="CY74" s="10"/>
      <c r="CZ74" s="15"/>
      <c r="DA74" s="12"/>
    </row>
    <row r="75" spans="2:105" ht="29.25" customHeight="1" thickBot="1">
      <c r="B75" s="164">
        <f t="shared" si="65"/>
        <v>23</v>
      </c>
      <c r="C75" s="161" t="s">
        <v>208</v>
      </c>
      <c r="D75" s="165" t="s">
        <v>209</v>
      </c>
      <c r="E75" s="13" t="s">
        <v>620</v>
      </c>
      <c r="F75" s="32">
        <v>36016</v>
      </c>
      <c r="G75" s="33" t="s">
        <v>83</v>
      </c>
      <c r="H75" s="28">
        <v>10.52</v>
      </c>
      <c r="I75" s="29">
        <v>30</v>
      </c>
      <c r="J75" s="30">
        <v>11.94</v>
      </c>
      <c r="K75" s="31">
        <v>30</v>
      </c>
      <c r="L75" s="18">
        <f t="shared" si="77"/>
        <v>11.23</v>
      </c>
      <c r="M75" s="19">
        <f t="shared" si="78"/>
        <v>60</v>
      </c>
      <c r="N75" s="149">
        <v>12</v>
      </c>
      <c r="O75" s="150">
        <v>8.5</v>
      </c>
      <c r="P75" s="120">
        <f t="shared" si="70"/>
        <v>10.25</v>
      </c>
      <c r="Q75" s="121">
        <f t="shared" si="79"/>
        <v>6</v>
      </c>
      <c r="R75" s="135">
        <v>14</v>
      </c>
      <c r="S75" s="136">
        <v>5</v>
      </c>
      <c r="T75" s="120">
        <f t="shared" si="80"/>
        <v>9.5</v>
      </c>
      <c r="U75" s="121">
        <f t="shared" si="81"/>
        <v>0</v>
      </c>
      <c r="V75" s="135">
        <v>9</v>
      </c>
      <c r="W75" s="136">
        <v>9.5</v>
      </c>
      <c r="X75" s="120">
        <f t="shared" si="82"/>
        <v>9.25</v>
      </c>
      <c r="Y75" s="121">
        <f t="shared" si="83"/>
        <v>0</v>
      </c>
      <c r="Z75" s="124">
        <f t="shared" si="84"/>
        <v>9.6666666666666661</v>
      </c>
      <c r="AA75" s="125">
        <f t="shared" si="85"/>
        <v>6</v>
      </c>
      <c r="AB75" s="136">
        <v>16</v>
      </c>
      <c r="AC75" s="126">
        <f t="shared" si="86"/>
        <v>16</v>
      </c>
      <c r="AD75" s="127">
        <f t="shared" si="87"/>
        <v>3</v>
      </c>
      <c r="AE75" s="135">
        <v>10</v>
      </c>
      <c r="AF75" s="136">
        <v>5.5</v>
      </c>
      <c r="AG75" s="120">
        <f t="shared" si="88"/>
        <v>7.75</v>
      </c>
      <c r="AH75" s="121">
        <f t="shared" si="89"/>
        <v>0</v>
      </c>
      <c r="AI75" s="135">
        <v>8</v>
      </c>
      <c r="AJ75" s="136">
        <v>4</v>
      </c>
      <c r="AK75" s="120">
        <f t="shared" si="90"/>
        <v>6</v>
      </c>
      <c r="AL75" s="121">
        <f t="shared" si="91"/>
        <v>0</v>
      </c>
      <c r="AM75" s="128">
        <f t="shared" si="92"/>
        <v>8.6999999999999993</v>
      </c>
      <c r="AN75" s="129">
        <f t="shared" si="93"/>
        <v>3</v>
      </c>
      <c r="AO75" s="135">
        <v>12</v>
      </c>
      <c r="AP75" s="136">
        <v>3</v>
      </c>
      <c r="AQ75" s="120">
        <f t="shared" si="94"/>
        <v>7.5</v>
      </c>
      <c r="AR75" s="121">
        <f t="shared" si="95"/>
        <v>0</v>
      </c>
      <c r="AS75" s="135">
        <v>10</v>
      </c>
      <c r="AT75" s="136">
        <v>12</v>
      </c>
      <c r="AU75" s="120">
        <f t="shared" si="96"/>
        <v>11</v>
      </c>
      <c r="AV75" s="121">
        <f t="shared" si="97"/>
        <v>1</v>
      </c>
      <c r="AW75" s="128">
        <f t="shared" si="98"/>
        <v>8.6666666666666661</v>
      </c>
      <c r="AX75" s="129">
        <f t="shared" si="99"/>
        <v>1</v>
      </c>
      <c r="AY75" s="137">
        <v>10</v>
      </c>
      <c r="AZ75" s="131">
        <f t="shared" si="100"/>
        <v>10</v>
      </c>
      <c r="BA75" s="132">
        <f t="shared" si="101"/>
        <v>1</v>
      </c>
      <c r="BB75" s="128">
        <f t="shared" si="102"/>
        <v>10</v>
      </c>
      <c r="BC75" s="129">
        <f t="shared" si="103"/>
        <v>1</v>
      </c>
      <c r="BD75" s="133">
        <f t="shared" si="104"/>
        <v>9.1666666666666661</v>
      </c>
      <c r="BE75" s="134">
        <f t="shared" si="105"/>
        <v>11</v>
      </c>
      <c r="BF75" s="149"/>
      <c r="BG75" s="150"/>
      <c r="BH75" s="142">
        <f t="shared" si="106"/>
        <v>0</v>
      </c>
      <c r="BI75" s="143">
        <f t="shared" si="107"/>
        <v>0</v>
      </c>
      <c r="BJ75" s="149"/>
      <c r="BK75" s="150"/>
      <c r="BL75" s="142">
        <f t="shared" si="108"/>
        <v>0</v>
      </c>
      <c r="BM75" s="143">
        <f t="shared" si="109"/>
        <v>0</v>
      </c>
      <c r="BN75" s="149"/>
      <c r="BO75" s="150"/>
      <c r="BP75" s="142">
        <f t="shared" si="130"/>
        <v>0</v>
      </c>
      <c r="BQ75" s="143">
        <f t="shared" si="131"/>
        <v>0</v>
      </c>
      <c r="BR75" s="149"/>
      <c r="BS75" s="150"/>
      <c r="BT75" s="142">
        <f t="shared" si="110"/>
        <v>0</v>
      </c>
      <c r="BU75" s="143">
        <f t="shared" si="111"/>
        <v>0</v>
      </c>
      <c r="BV75" s="144">
        <f t="shared" si="112"/>
        <v>0</v>
      </c>
      <c r="BW75" s="145">
        <f t="shared" si="113"/>
        <v>0</v>
      </c>
      <c r="BX75" s="149"/>
      <c r="BY75" s="150"/>
      <c r="BZ75" s="142">
        <f t="shared" si="114"/>
        <v>0</v>
      </c>
      <c r="CA75" s="143">
        <f t="shared" si="115"/>
        <v>0</v>
      </c>
      <c r="CB75" s="146">
        <f t="shared" si="116"/>
        <v>0</v>
      </c>
      <c r="CC75" s="145">
        <f t="shared" si="117"/>
        <v>0</v>
      </c>
      <c r="CD75" s="150"/>
      <c r="CE75" s="147">
        <f t="shared" si="118"/>
        <v>0</v>
      </c>
      <c r="CF75" s="148">
        <f t="shared" si="119"/>
        <v>0</v>
      </c>
      <c r="CG75" s="146">
        <f t="shared" si="120"/>
        <v>0</v>
      </c>
      <c r="CH75" s="145">
        <f t="shared" si="121"/>
        <v>0</v>
      </c>
      <c r="CI75" s="149"/>
      <c r="CJ75" s="150"/>
      <c r="CK75" s="142">
        <f t="shared" si="122"/>
        <v>0</v>
      </c>
      <c r="CL75" s="143">
        <f t="shared" si="123"/>
        <v>0</v>
      </c>
      <c r="CM75" s="146">
        <f t="shared" si="124"/>
        <v>0</v>
      </c>
      <c r="CN75" s="145">
        <f t="shared" si="125"/>
        <v>0</v>
      </c>
      <c r="CO75" s="21">
        <f t="shared" si="126"/>
        <v>0</v>
      </c>
      <c r="CP75" s="22">
        <f t="shared" si="127"/>
        <v>0</v>
      </c>
      <c r="CQ75" s="2">
        <f t="shared" si="71"/>
        <v>9.1666666666666661</v>
      </c>
      <c r="CR75" s="3">
        <f t="shared" si="72"/>
        <v>11</v>
      </c>
      <c r="CS75" s="4">
        <f t="shared" si="73"/>
        <v>0</v>
      </c>
      <c r="CT75" s="5">
        <f t="shared" si="74"/>
        <v>0</v>
      </c>
      <c r="CU75" s="23">
        <f t="shared" si="75"/>
        <v>4.583333333333333</v>
      </c>
      <c r="CV75" s="6">
        <f t="shared" si="76"/>
        <v>11</v>
      </c>
      <c r="CW75" s="20">
        <f t="shared" si="128"/>
        <v>71</v>
      </c>
      <c r="CX75" s="9" t="str">
        <f t="shared" si="129"/>
        <v>مؤجل(ة)</v>
      </c>
      <c r="CY75" s="10"/>
      <c r="CZ75" s="15"/>
      <c r="DA75" s="12"/>
    </row>
    <row r="76" spans="2:105" ht="29.25" customHeight="1" thickBot="1">
      <c r="B76" s="164">
        <f t="shared" ref="B76:B90" si="132">B75+1</f>
        <v>24</v>
      </c>
      <c r="C76" s="161" t="s">
        <v>210</v>
      </c>
      <c r="D76" s="165" t="s">
        <v>211</v>
      </c>
      <c r="E76" s="13" t="s">
        <v>621</v>
      </c>
      <c r="F76" s="32">
        <v>34933</v>
      </c>
      <c r="G76" s="33" t="s">
        <v>83</v>
      </c>
      <c r="H76" s="28">
        <v>11.49</v>
      </c>
      <c r="I76" s="29">
        <v>30</v>
      </c>
      <c r="J76" s="30">
        <v>11.22</v>
      </c>
      <c r="K76" s="31">
        <v>30</v>
      </c>
      <c r="L76" s="18">
        <f t="shared" si="77"/>
        <v>11.355</v>
      </c>
      <c r="M76" s="19">
        <f t="shared" si="78"/>
        <v>60</v>
      </c>
      <c r="N76" s="149">
        <v>9</v>
      </c>
      <c r="O76" s="150">
        <v>5.75</v>
      </c>
      <c r="P76" s="120">
        <f t="shared" si="70"/>
        <v>7.375</v>
      </c>
      <c r="Q76" s="121">
        <f t="shared" si="79"/>
        <v>0</v>
      </c>
      <c r="R76" s="135">
        <v>13</v>
      </c>
      <c r="S76" s="136">
        <v>9</v>
      </c>
      <c r="T76" s="120">
        <f t="shared" si="80"/>
        <v>11</v>
      </c>
      <c r="U76" s="121">
        <f t="shared" si="81"/>
        <v>6</v>
      </c>
      <c r="V76" s="135">
        <v>9</v>
      </c>
      <c r="W76" s="136">
        <v>8</v>
      </c>
      <c r="X76" s="120">
        <f t="shared" si="82"/>
        <v>8.5</v>
      </c>
      <c r="Y76" s="121">
        <f t="shared" si="83"/>
        <v>0</v>
      </c>
      <c r="Z76" s="124">
        <f t="shared" si="84"/>
        <v>8.9583333333333339</v>
      </c>
      <c r="AA76" s="125">
        <f t="shared" si="85"/>
        <v>6</v>
      </c>
      <c r="AB76" s="136">
        <v>10</v>
      </c>
      <c r="AC76" s="126">
        <f t="shared" si="86"/>
        <v>10</v>
      </c>
      <c r="AD76" s="127">
        <f t="shared" si="87"/>
        <v>3</v>
      </c>
      <c r="AE76" s="135">
        <v>11.5</v>
      </c>
      <c r="AF76" s="136">
        <v>4.75</v>
      </c>
      <c r="AG76" s="120">
        <f t="shared" si="88"/>
        <v>8.125</v>
      </c>
      <c r="AH76" s="121">
        <f t="shared" si="89"/>
        <v>0</v>
      </c>
      <c r="AI76" s="135">
        <v>6.5</v>
      </c>
      <c r="AJ76" s="136">
        <v>4</v>
      </c>
      <c r="AK76" s="120">
        <f t="shared" si="90"/>
        <v>5.25</v>
      </c>
      <c r="AL76" s="121">
        <f t="shared" si="91"/>
        <v>0</v>
      </c>
      <c r="AM76" s="128">
        <f t="shared" si="92"/>
        <v>7.35</v>
      </c>
      <c r="AN76" s="129">
        <f t="shared" si="93"/>
        <v>3</v>
      </c>
      <c r="AO76" s="135">
        <v>12</v>
      </c>
      <c r="AP76" s="136">
        <v>3</v>
      </c>
      <c r="AQ76" s="120">
        <f t="shared" si="94"/>
        <v>7.5</v>
      </c>
      <c r="AR76" s="121">
        <f t="shared" si="95"/>
        <v>0</v>
      </c>
      <c r="AS76" s="135">
        <v>16</v>
      </c>
      <c r="AT76" s="136">
        <v>19</v>
      </c>
      <c r="AU76" s="120">
        <f t="shared" si="96"/>
        <v>17.5</v>
      </c>
      <c r="AV76" s="121">
        <f t="shared" si="97"/>
        <v>1</v>
      </c>
      <c r="AW76" s="128">
        <f t="shared" si="98"/>
        <v>10.833333333333334</v>
      </c>
      <c r="AX76" s="129">
        <f t="shared" si="99"/>
        <v>3</v>
      </c>
      <c r="AY76" s="137">
        <v>15.5</v>
      </c>
      <c r="AZ76" s="131">
        <f t="shared" si="100"/>
        <v>15.5</v>
      </c>
      <c r="BA76" s="132">
        <f t="shared" si="101"/>
        <v>1</v>
      </c>
      <c r="BB76" s="128">
        <f t="shared" si="102"/>
        <v>15.5</v>
      </c>
      <c r="BC76" s="129">
        <f t="shared" si="103"/>
        <v>1</v>
      </c>
      <c r="BD76" s="133">
        <f>((P76*2)+(T76*2)+(X76*2)+AC76+(AG76*2)+(AK76*2)+(AQ76*2)+AU76+AZ76)/15</f>
        <v>9.2333333333333325</v>
      </c>
      <c r="BE76" s="134">
        <f t="shared" si="105"/>
        <v>13</v>
      </c>
      <c r="BF76" s="149"/>
      <c r="BG76" s="150"/>
      <c r="BH76" s="142">
        <f t="shared" si="106"/>
        <v>0</v>
      </c>
      <c r="BI76" s="143">
        <f t="shared" si="107"/>
        <v>0</v>
      </c>
      <c r="BJ76" s="149"/>
      <c r="BK76" s="150"/>
      <c r="BL76" s="142">
        <f t="shared" si="108"/>
        <v>0</v>
      </c>
      <c r="BM76" s="143">
        <f t="shared" si="109"/>
        <v>0</v>
      </c>
      <c r="BN76" s="149"/>
      <c r="BO76" s="150"/>
      <c r="BP76" s="142">
        <f t="shared" si="130"/>
        <v>0</v>
      </c>
      <c r="BQ76" s="143">
        <f t="shared" si="131"/>
        <v>0</v>
      </c>
      <c r="BR76" s="149"/>
      <c r="BS76" s="150"/>
      <c r="BT76" s="142">
        <f t="shared" si="110"/>
        <v>0</v>
      </c>
      <c r="BU76" s="143">
        <f t="shared" si="111"/>
        <v>0</v>
      </c>
      <c r="BV76" s="144">
        <f t="shared" si="112"/>
        <v>0</v>
      </c>
      <c r="BW76" s="145">
        <f t="shared" si="113"/>
        <v>0</v>
      </c>
      <c r="BX76" s="149"/>
      <c r="BY76" s="150"/>
      <c r="BZ76" s="142">
        <f t="shared" si="114"/>
        <v>0</v>
      </c>
      <c r="CA76" s="143">
        <f t="shared" si="115"/>
        <v>0</v>
      </c>
      <c r="CB76" s="146">
        <f t="shared" si="116"/>
        <v>0</v>
      </c>
      <c r="CC76" s="145">
        <f t="shared" si="117"/>
        <v>0</v>
      </c>
      <c r="CD76" s="150"/>
      <c r="CE76" s="147">
        <f t="shared" si="118"/>
        <v>0</v>
      </c>
      <c r="CF76" s="148">
        <f t="shared" si="119"/>
        <v>0</v>
      </c>
      <c r="CG76" s="146">
        <f t="shared" si="120"/>
        <v>0</v>
      </c>
      <c r="CH76" s="145">
        <f t="shared" si="121"/>
        <v>0</v>
      </c>
      <c r="CI76" s="149"/>
      <c r="CJ76" s="150"/>
      <c r="CK76" s="142">
        <f t="shared" si="122"/>
        <v>0</v>
      </c>
      <c r="CL76" s="143">
        <f t="shared" si="123"/>
        <v>0</v>
      </c>
      <c r="CM76" s="146">
        <f t="shared" si="124"/>
        <v>0</v>
      </c>
      <c r="CN76" s="145">
        <f t="shared" si="125"/>
        <v>0</v>
      </c>
      <c r="CO76" s="21">
        <f t="shared" si="126"/>
        <v>0</v>
      </c>
      <c r="CP76" s="22">
        <f t="shared" si="127"/>
        <v>0</v>
      </c>
      <c r="CQ76" s="2">
        <f t="shared" si="71"/>
        <v>9.2333333333333325</v>
      </c>
      <c r="CR76" s="3">
        <f t="shared" si="72"/>
        <v>13</v>
      </c>
      <c r="CS76" s="4">
        <f t="shared" si="73"/>
        <v>0</v>
      </c>
      <c r="CT76" s="5">
        <f t="shared" si="74"/>
        <v>0</v>
      </c>
      <c r="CU76" s="23">
        <f t="shared" si="75"/>
        <v>4.6166666666666663</v>
      </c>
      <c r="CV76" s="6">
        <f t="shared" si="76"/>
        <v>13</v>
      </c>
      <c r="CW76" s="20">
        <f t="shared" si="128"/>
        <v>73</v>
      </c>
      <c r="CX76" s="9" t="str">
        <f t="shared" si="129"/>
        <v>مؤجل(ة)</v>
      </c>
      <c r="CY76" s="10"/>
      <c r="CZ76" s="15"/>
      <c r="DA76" s="12"/>
    </row>
    <row r="77" spans="2:105" ht="29.25" customHeight="1" thickBot="1">
      <c r="B77" s="164">
        <f t="shared" si="132"/>
        <v>25</v>
      </c>
      <c r="C77" s="161" t="s">
        <v>212</v>
      </c>
      <c r="D77" s="165" t="s">
        <v>213</v>
      </c>
      <c r="E77" s="34" t="s">
        <v>622</v>
      </c>
      <c r="F77" s="32">
        <v>36045</v>
      </c>
      <c r="G77" s="33" t="s">
        <v>83</v>
      </c>
      <c r="H77" s="28">
        <v>8.92</v>
      </c>
      <c r="I77" s="29">
        <v>30</v>
      </c>
      <c r="J77" s="30">
        <v>11.08</v>
      </c>
      <c r="K77" s="31">
        <v>30</v>
      </c>
      <c r="L77" s="18">
        <f t="shared" si="77"/>
        <v>10</v>
      </c>
      <c r="M77" s="19">
        <f t="shared" si="78"/>
        <v>60</v>
      </c>
      <c r="N77" s="149">
        <v>16</v>
      </c>
      <c r="O77" s="150">
        <v>9.5</v>
      </c>
      <c r="P77" s="120">
        <f t="shared" si="70"/>
        <v>12.75</v>
      </c>
      <c r="Q77" s="121">
        <f t="shared" si="79"/>
        <v>6</v>
      </c>
      <c r="R77" s="135">
        <v>14.5</v>
      </c>
      <c r="S77" s="136">
        <v>8.5</v>
      </c>
      <c r="T77" s="120">
        <f t="shared" si="80"/>
        <v>11.5</v>
      </c>
      <c r="U77" s="121">
        <f t="shared" si="81"/>
        <v>6</v>
      </c>
      <c r="V77" s="135">
        <v>8.5</v>
      </c>
      <c r="W77" s="136">
        <v>3</v>
      </c>
      <c r="X77" s="120">
        <f t="shared" si="82"/>
        <v>5.75</v>
      </c>
      <c r="Y77" s="121">
        <f t="shared" si="83"/>
        <v>0</v>
      </c>
      <c r="Z77" s="124">
        <f t="shared" si="84"/>
        <v>10</v>
      </c>
      <c r="AA77" s="125">
        <f t="shared" si="85"/>
        <v>17</v>
      </c>
      <c r="AB77" s="136">
        <v>8.5</v>
      </c>
      <c r="AC77" s="126">
        <f t="shared" si="86"/>
        <v>8.5</v>
      </c>
      <c r="AD77" s="127">
        <f t="shared" si="87"/>
        <v>0</v>
      </c>
      <c r="AE77" s="135">
        <v>14</v>
      </c>
      <c r="AF77" s="136">
        <v>4</v>
      </c>
      <c r="AG77" s="120">
        <f t="shared" si="88"/>
        <v>9</v>
      </c>
      <c r="AH77" s="121">
        <f t="shared" si="89"/>
        <v>0</v>
      </c>
      <c r="AI77" s="135">
        <v>10</v>
      </c>
      <c r="AJ77" s="136">
        <v>2.5</v>
      </c>
      <c r="AK77" s="120">
        <f t="shared" si="90"/>
        <v>6.25</v>
      </c>
      <c r="AL77" s="121">
        <f t="shared" si="91"/>
        <v>0</v>
      </c>
      <c r="AM77" s="128">
        <f t="shared" si="92"/>
        <v>7.8</v>
      </c>
      <c r="AN77" s="129">
        <f t="shared" si="93"/>
        <v>0</v>
      </c>
      <c r="AO77" s="135">
        <v>12</v>
      </c>
      <c r="AP77" s="136">
        <v>6</v>
      </c>
      <c r="AQ77" s="120">
        <f t="shared" si="94"/>
        <v>9</v>
      </c>
      <c r="AR77" s="121">
        <f t="shared" si="95"/>
        <v>0</v>
      </c>
      <c r="AS77" s="135">
        <v>10</v>
      </c>
      <c r="AT77" s="136">
        <v>13.5</v>
      </c>
      <c r="AU77" s="120">
        <f t="shared" si="96"/>
        <v>11.75</v>
      </c>
      <c r="AV77" s="121">
        <f t="shared" si="97"/>
        <v>1</v>
      </c>
      <c r="AW77" s="128">
        <f t="shared" si="98"/>
        <v>9.9166666666666661</v>
      </c>
      <c r="AX77" s="129">
        <f t="shared" si="99"/>
        <v>1</v>
      </c>
      <c r="AY77" s="137">
        <v>0</v>
      </c>
      <c r="AZ77" s="131">
        <f t="shared" si="100"/>
        <v>0</v>
      </c>
      <c r="BA77" s="132">
        <f t="shared" si="101"/>
        <v>0</v>
      </c>
      <c r="BB77" s="128">
        <f t="shared" si="102"/>
        <v>0</v>
      </c>
      <c r="BC77" s="129">
        <f t="shared" si="103"/>
        <v>0</v>
      </c>
      <c r="BD77" s="133">
        <f t="shared" si="104"/>
        <v>8.5833333333333339</v>
      </c>
      <c r="BE77" s="134">
        <f t="shared" si="105"/>
        <v>18</v>
      </c>
      <c r="BF77" s="149"/>
      <c r="BG77" s="150"/>
      <c r="BH77" s="142">
        <f t="shared" si="106"/>
        <v>0</v>
      </c>
      <c r="BI77" s="143">
        <f t="shared" si="107"/>
        <v>0</v>
      </c>
      <c r="BJ77" s="149"/>
      <c r="BK77" s="150"/>
      <c r="BL77" s="142">
        <f t="shared" si="108"/>
        <v>0</v>
      </c>
      <c r="BM77" s="143">
        <f t="shared" si="109"/>
        <v>0</v>
      </c>
      <c r="BN77" s="149"/>
      <c r="BO77" s="150"/>
      <c r="BP77" s="142">
        <f t="shared" si="130"/>
        <v>0</v>
      </c>
      <c r="BQ77" s="143">
        <f t="shared" si="131"/>
        <v>0</v>
      </c>
      <c r="BR77" s="149"/>
      <c r="BS77" s="150"/>
      <c r="BT77" s="142">
        <f t="shared" si="110"/>
        <v>0</v>
      </c>
      <c r="BU77" s="143">
        <f t="shared" si="111"/>
        <v>0</v>
      </c>
      <c r="BV77" s="144">
        <f t="shared" si="112"/>
        <v>0</v>
      </c>
      <c r="BW77" s="145">
        <f t="shared" si="113"/>
        <v>0</v>
      </c>
      <c r="BX77" s="149"/>
      <c r="BY77" s="150"/>
      <c r="BZ77" s="142">
        <f t="shared" si="114"/>
        <v>0</v>
      </c>
      <c r="CA77" s="143">
        <f t="shared" si="115"/>
        <v>0</v>
      </c>
      <c r="CB77" s="146">
        <f t="shared" si="116"/>
        <v>0</v>
      </c>
      <c r="CC77" s="145">
        <f t="shared" si="117"/>
        <v>0</v>
      </c>
      <c r="CD77" s="150"/>
      <c r="CE77" s="147">
        <f t="shared" si="118"/>
        <v>0</v>
      </c>
      <c r="CF77" s="148">
        <f t="shared" si="119"/>
        <v>0</v>
      </c>
      <c r="CG77" s="146">
        <f t="shared" si="120"/>
        <v>0</v>
      </c>
      <c r="CH77" s="145">
        <f t="shared" si="121"/>
        <v>0</v>
      </c>
      <c r="CI77" s="149"/>
      <c r="CJ77" s="150"/>
      <c r="CK77" s="142">
        <f t="shared" si="122"/>
        <v>0</v>
      </c>
      <c r="CL77" s="143">
        <f t="shared" si="123"/>
        <v>0</v>
      </c>
      <c r="CM77" s="146">
        <f t="shared" si="124"/>
        <v>0</v>
      </c>
      <c r="CN77" s="145">
        <f t="shared" si="125"/>
        <v>0</v>
      </c>
      <c r="CO77" s="21">
        <f t="shared" si="126"/>
        <v>0</v>
      </c>
      <c r="CP77" s="22">
        <f t="shared" si="127"/>
        <v>0</v>
      </c>
      <c r="CQ77" s="2">
        <f t="shared" si="71"/>
        <v>8.5833333333333339</v>
      </c>
      <c r="CR77" s="3">
        <f t="shared" si="72"/>
        <v>18</v>
      </c>
      <c r="CS77" s="4">
        <f t="shared" si="73"/>
        <v>0</v>
      </c>
      <c r="CT77" s="5">
        <f t="shared" si="74"/>
        <v>0</v>
      </c>
      <c r="CU77" s="23">
        <f t="shared" si="75"/>
        <v>4.291666666666667</v>
      </c>
      <c r="CV77" s="6">
        <f t="shared" si="76"/>
        <v>18</v>
      </c>
      <c r="CW77" s="20">
        <f t="shared" si="128"/>
        <v>78</v>
      </c>
      <c r="CX77" s="9" t="str">
        <f t="shared" si="129"/>
        <v>مؤجل(ة)</v>
      </c>
      <c r="CY77" s="10"/>
      <c r="CZ77" s="15"/>
      <c r="DA77" s="12"/>
    </row>
    <row r="78" spans="2:105" ht="29.25" customHeight="1" thickBot="1">
      <c r="B78" s="164">
        <f t="shared" si="132"/>
        <v>26</v>
      </c>
      <c r="C78" s="161" t="s">
        <v>214</v>
      </c>
      <c r="D78" s="165" t="s">
        <v>215</v>
      </c>
      <c r="E78" s="13" t="s">
        <v>623</v>
      </c>
      <c r="F78" s="32">
        <v>36060</v>
      </c>
      <c r="G78" s="33" t="s">
        <v>83</v>
      </c>
      <c r="H78" s="28">
        <v>13.55</v>
      </c>
      <c r="I78" s="29">
        <v>30</v>
      </c>
      <c r="J78" s="30">
        <v>13.35</v>
      </c>
      <c r="K78" s="31">
        <v>30</v>
      </c>
      <c r="L78" s="18">
        <f t="shared" si="77"/>
        <v>13.45</v>
      </c>
      <c r="M78" s="19">
        <f t="shared" si="78"/>
        <v>60</v>
      </c>
      <c r="N78" s="149">
        <v>11</v>
      </c>
      <c r="O78" s="150">
        <v>3</v>
      </c>
      <c r="P78" s="120">
        <f t="shared" si="70"/>
        <v>7</v>
      </c>
      <c r="Q78" s="121">
        <f t="shared" si="79"/>
        <v>0</v>
      </c>
      <c r="R78" s="135">
        <v>14.5</v>
      </c>
      <c r="S78" s="136">
        <v>7.5</v>
      </c>
      <c r="T78" s="120">
        <f t="shared" si="80"/>
        <v>11</v>
      </c>
      <c r="U78" s="121">
        <f t="shared" si="81"/>
        <v>6</v>
      </c>
      <c r="V78" s="135">
        <v>17.75</v>
      </c>
      <c r="W78" s="136">
        <v>13</v>
      </c>
      <c r="X78" s="120">
        <f t="shared" si="82"/>
        <v>15.375</v>
      </c>
      <c r="Y78" s="121">
        <f t="shared" si="83"/>
        <v>5</v>
      </c>
      <c r="Z78" s="124">
        <f t="shared" si="84"/>
        <v>11.125</v>
      </c>
      <c r="AA78" s="125">
        <f t="shared" si="85"/>
        <v>17</v>
      </c>
      <c r="AB78" s="136">
        <v>18</v>
      </c>
      <c r="AC78" s="126">
        <f t="shared" si="86"/>
        <v>18</v>
      </c>
      <c r="AD78" s="127">
        <f t="shared" si="87"/>
        <v>3</v>
      </c>
      <c r="AE78" s="135">
        <v>11</v>
      </c>
      <c r="AF78" s="136">
        <v>6.75</v>
      </c>
      <c r="AG78" s="120">
        <f t="shared" si="88"/>
        <v>8.875</v>
      </c>
      <c r="AH78" s="121">
        <f t="shared" si="89"/>
        <v>0</v>
      </c>
      <c r="AI78" s="135">
        <v>14.75</v>
      </c>
      <c r="AJ78" s="136">
        <v>9</v>
      </c>
      <c r="AK78" s="120">
        <f t="shared" si="90"/>
        <v>11.875</v>
      </c>
      <c r="AL78" s="121">
        <f t="shared" si="91"/>
        <v>3</v>
      </c>
      <c r="AM78" s="128">
        <f t="shared" si="92"/>
        <v>11.9</v>
      </c>
      <c r="AN78" s="129">
        <f t="shared" si="93"/>
        <v>9</v>
      </c>
      <c r="AO78" s="135">
        <v>12</v>
      </c>
      <c r="AP78" s="136">
        <v>12</v>
      </c>
      <c r="AQ78" s="120">
        <f t="shared" si="94"/>
        <v>12</v>
      </c>
      <c r="AR78" s="121">
        <f t="shared" si="95"/>
        <v>2</v>
      </c>
      <c r="AS78" s="135">
        <v>18</v>
      </c>
      <c r="AT78" s="136">
        <v>19</v>
      </c>
      <c r="AU78" s="120">
        <f t="shared" si="96"/>
        <v>18.5</v>
      </c>
      <c r="AV78" s="121">
        <f t="shared" si="97"/>
        <v>1</v>
      </c>
      <c r="AW78" s="128">
        <f t="shared" si="98"/>
        <v>14.166666666666666</v>
      </c>
      <c r="AX78" s="129">
        <f t="shared" si="99"/>
        <v>3</v>
      </c>
      <c r="AY78" s="137">
        <v>17</v>
      </c>
      <c r="AZ78" s="131">
        <f t="shared" si="100"/>
        <v>17</v>
      </c>
      <c r="BA78" s="132">
        <f t="shared" si="101"/>
        <v>1</v>
      </c>
      <c r="BB78" s="128">
        <f t="shared" si="102"/>
        <v>17</v>
      </c>
      <c r="BC78" s="129">
        <f t="shared" si="103"/>
        <v>1</v>
      </c>
      <c r="BD78" s="133">
        <f t="shared" si="104"/>
        <v>12.383333333333333</v>
      </c>
      <c r="BE78" s="134">
        <f t="shared" si="105"/>
        <v>30</v>
      </c>
      <c r="BF78" s="149"/>
      <c r="BG78" s="150"/>
      <c r="BH78" s="142">
        <f t="shared" si="106"/>
        <v>0</v>
      </c>
      <c r="BI78" s="143">
        <f t="shared" si="107"/>
        <v>0</v>
      </c>
      <c r="BJ78" s="149"/>
      <c r="BK78" s="150"/>
      <c r="BL78" s="142">
        <f t="shared" si="108"/>
        <v>0</v>
      </c>
      <c r="BM78" s="143">
        <f t="shared" si="109"/>
        <v>0</v>
      </c>
      <c r="BN78" s="149"/>
      <c r="BO78" s="150"/>
      <c r="BP78" s="142">
        <f t="shared" si="130"/>
        <v>0</v>
      </c>
      <c r="BQ78" s="143">
        <f t="shared" si="131"/>
        <v>0</v>
      </c>
      <c r="BR78" s="149"/>
      <c r="BS78" s="150"/>
      <c r="BT78" s="142">
        <f t="shared" si="110"/>
        <v>0</v>
      </c>
      <c r="BU78" s="143">
        <f t="shared" si="111"/>
        <v>0</v>
      </c>
      <c r="BV78" s="144">
        <f t="shared" si="112"/>
        <v>0</v>
      </c>
      <c r="BW78" s="145">
        <f t="shared" si="113"/>
        <v>0</v>
      </c>
      <c r="BX78" s="149"/>
      <c r="BY78" s="150"/>
      <c r="BZ78" s="142">
        <f t="shared" si="114"/>
        <v>0</v>
      </c>
      <c r="CA78" s="143">
        <f t="shared" si="115"/>
        <v>0</v>
      </c>
      <c r="CB78" s="146">
        <f t="shared" si="116"/>
        <v>0</v>
      </c>
      <c r="CC78" s="145">
        <f t="shared" si="117"/>
        <v>0</v>
      </c>
      <c r="CD78" s="150"/>
      <c r="CE78" s="147">
        <f t="shared" si="118"/>
        <v>0</v>
      </c>
      <c r="CF78" s="148">
        <f t="shared" si="119"/>
        <v>0</v>
      </c>
      <c r="CG78" s="146">
        <f t="shared" si="120"/>
        <v>0</v>
      </c>
      <c r="CH78" s="145">
        <f t="shared" si="121"/>
        <v>0</v>
      </c>
      <c r="CI78" s="149"/>
      <c r="CJ78" s="150"/>
      <c r="CK78" s="142">
        <f t="shared" si="122"/>
        <v>0</v>
      </c>
      <c r="CL78" s="143">
        <f t="shared" si="123"/>
        <v>0</v>
      </c>
      <c r="CM78" s="146">
        <f t="shared" si="124"/>
        <v>0</v>
      </c>
      <c r="CN78" s="145">
        <f t="shared" si="125"/>
        <v>0</v>
      </c>
      <c r="CO78" s="21">
        <f t="shared" si="126"/>
        <v>0</v>
      </c>
      <c r="CP78" s="22">
        <f t="shared" si="127"/>
        <v>0</v>
      </c>
      <c r="CQ78" s="2">
        <f t="shared" si="71"/>
        <v>12.383333333333333</v>
      </c>
      <c r="CR78" s="3">
        <f t="shared" si="72"/>
        <v>30</v>
      </c>
      <c r="CS78" s="4">
        <f t="shared" si="73"/>
        <v>0</v>
      </c>
      <c r="CT78" s="5">
        <f t="shared" si="74"/>
        <v>0</v>
      </c>
      <c r="CU78" s="23">
        <f t="shared" si="75"/>
        <v>6.1916666666666664</v>
      </c>
      <c r="CV78" s="6">
        <f t="shared" si="76"/>
        <v>30</v>
      </c>
      <c r="CW78" s="20">
        <f t="shared" si="128"/>
        <v>90</v>
      </c>
      <c r="CX78" s="9" t="str">
        <f t="shared" si="129"/>
        <v>مؤجل(ة)</v>
      </c>
      <c r="CY78" s="10"/>
      <c r="CZ78" s="15"/>
      <c r="DA78" s="12"/>
    </row>
    <row r="79" spans="2:105" ht="29.25" customHeight="1" thickBot="1">
      <c r="B79" s="164">
        <f t="shared" si="132"/>
        <v>27</v>
      </c>
      <c r="C79" s="161" t="s">
        <v>216</v>
      </c>
      <c r="D79" s="165" t="s">
        <v>217</v>
      </c>
      <c r="E79" s="13" t="s">
        <v>624</v>
      </c>
      <c r="F79" s="32">
        <v>36574</v>
      </c>
      <c r="G79" s="33" t="s">
        <v>83</v>
      </c>
      <c r="H79" s="28">
        <v>11.67</v>
      </c>
      <c r="I79" s="29">
        <v>30</v>
      </c>
      <c r="J79" s="30">
        <v>12.75</v>
      </c>
      <c r="K79" s="31">
        <v>30</v>
      </c>
      <c r="L79" s="18">
        <f t="shared" si="77"/>
        <v>12.21</v>
      </c>
      <c r="M79" s="19">
        <f t="shared" si="78"/>
        <v>60</v>
      </c>
      <c r="N79" s="149">
        <v>17</v>
      </c>
      <c r="O79" s="150">
        <v>5.25</v>
      </c>
      <c r="P79" s="120">
        <f t="shared" si="70"/>
        <v>11.125</v>
      </c>
      <c r="Q79" s="121">
        <f t="shared" si="79"/>
        <v>6</v>
      </c>
      <c r="R79" s="135">
        <v>13.5</v>
      </c>
      <c r="S79" s="136">
        <v>11.5</v>
      </c>
      <c r="T79" s="120">
        <f t="shared" si="80"/>
        <v>12.5</v>
      </c>
      <c r="U79" s="121">
        <f t="shared" si="81"/>
        <v>6</v>
      </c>
      <c r="V79" s="135">
        <v>16.5</v>
      </c>
      <c r="W79" s="136">
        <v>12</v>
      </c>
      <c r="X79" s="120">
        <f t="shared" si="82"/>
        <v>14.25</v>
      </c>
      <c r="Y79" s="121">
        <f t="shared" si="83"/>
        <v>5</v>
      </c>
      <c r="Z79" s="124">
        <f t="shared" si="84"/>
        <v>12.625</v>
      </c>
      <c r="AA79" s="125">
        <f t="shared" si="85"/>
        <v>17</v>
      </c>
      <c r="AB79" s="136">
        <v>13</v>
      </c>
      <c r="AC79" s="126">
        <f t="shared" si="86"/>
        <v>13</v>
      </c>
      <c r="AD79" s="127">
        <f t="shared" si="87"/>
        <v>3</v>
      </c>
      <c r="AE79" s="135">
        <v>12.5</v>
      </c>
      <c r="AF79" s="136">
        <v>5.5</v>
      </c>
      <c r="AG79" s="120">
        <f t="shared" si="88"/>
        <v>9</v>
      </c>
      <c r="AH79" s="121">
        <f t="shared" si="89"/>
        <v>0</v>
      </c>
      <c r="AI79" s="135">
        <v>15</v>
      </c>
      <c r="AJ79" s="136">
        <v>6</v>
      </c>
      <c r="AK79" s="120">
        <f t="shared" si="90"/>
        <v>10.5</v>
      </c>
      <c r="AL79" s="121">
        <f t="shared" si="91"/>
        <v>3</v>
      </c>
      <c r="AM79" s="128">
        <f t="shared" si="92"/>
        <v>10.4</v>
      </c>
      <c r="AN79" s="129">
        <f t="shared" si="93"/>
        <v>9</v>
      </c>
      <c r="AO79" s="135">
        <v>12</v>
      </c>
      <c r="AP79" s="136">
        <v>7</v>
      </c>
      <c r="AQ79" s="120">
        <f t="shared" si="94"/>
        <v>9.5</v>
      </c>
      <c r="AR79" s="121">
        <f t="shared" si="95"/>
        <v>0</v>
      </c>
      <c r="AS79" s="135">
        <v>14</v>
      </c>
      <c r="AT79" s="136">
        <v>18</v>
      </c>
      <c r="AU79" s="120">
        <f t="shared" si="96"/>
        <v>16</v>
      </c>
      <c r="AV79" s="121">
        <f t="shared" si="97"/>
        <v>1</v>
      </c>
      <c r="AW79" s="128">
        <f t="shared" si="98"/>
        <v>11.666666666666666</v>
      </c>
      <c r="AX79" s="129">
        <f t="shared" si="99"/>
        <v>3</v>
      </c>
      <c r="AY79" s="137">
        <v>15.5</v>
      </c>
      <c r="AZ79" s="131">
        <f t="shared" si="100"/>
        <v>15.5</v>
      </c>
      <c r="BA79" s="132">
        <f t="shared" si="101"/>
        <v>1</v>
      </c>
      <c r="BB79" s="128">
        <f t="shared" si="102"/>
        <v>15.5</v>
      </c>
      <c r="BC79" s="129">
        <f t="shared" si="103"/>
        <v>1</v>
      </c>
      <c r="BD79" s="133">
        <f t="shared" si="104"/>
        <v>11.883333333333333</v>
      </c>
      <c r="BE79" s="134">
        <f t="shared" si="105"/>
        <v>30</v>
      </c>
      <c r="BF79" s="149"/>
      <c r="BG79" s="150"/>
      <c r="BH79" s="142">
        <f t="shared" si="106"/>
        <v>0</v>
      </c>
      <c r="BI79" s="143">
        <f t="shared" si="107"/>
        <v>0</v>
      </c>
      <c r="BJ79" s="149"/>
      <c r="BK79" s="150"/>
      <c r="BL79" s="142">
        <f t="shared" si="108"/>
        <v>0</v>
      </c>
      <c r="BM79" s="143">
        <f t="shared" si="109"/>
        <v>0</v>
      </c>
      <c r="BN79" s="149"/>
      <c r="BO79" s="150"/>
      <c r="BP79" s="142">
        <f t="shared" si="130"/>
        <v>0</v>
      </c>
      <c r="BQ79" s="143">
        <f t="shared" si="131"/>
        <v>0</v>
      </c>
      <c r="BR79" s="149"/>
      <c r="BS79" s="150"/>
      <c r="BT79" s="142">
        <f t="shared" si="110"/>
        <v>0</v>
      </c>
      <c r="BU79" s="143">
        <f t="shared" si="111"/>
        <v>0</v>
      </c>
      <c r="BV79" s="144">
        <f t="shared" si="112"/>
        <v>0</v>
      </c>
      <c r="BW79" s="145">
        <f t="shared" si="113"/>
        <v>0</v>
      </c>
      <c r="BX79" s="149"/>
      <c r="BY79" s="150"/>
      <c r="BZ79" s="142">
        <f t="shared" si="114"/>
        <v>0</v>
      </c>
      <c r="CA79" s="143">
        <f t="shared" si="115"/>
        <v>0</v>
      </c>
      <c r="CB79" s="146">
        <f t="shared" si="116"/>
        <v>0</v>
      </c>
      <c r="CC79" s="145">
        <f t="shared" si="117"/>
        <v>0</v>
      </c>
      <c r="CD79" s="150"/>
      <c r="CE79" s="147">
        <f t="shared" si="118"/>
        <v>0</v>
      </c>
      <c r="CF79" s="148">
        <f t="shared" si="119"/>
        <v>0</v>
      </c>
      <c r="CG79" s="146">
        <f t="shared" si="120"/>
        <v>0</v>
      </c>
      <c r="CH79" s="145">
        <f t="shared" si="121"/>
        <v>0</v>
      </c>
      <c r="CI79" s="149"/>
      <c r="CJ79" s="150"/>
      <c r="CK79" s="142">
        <f t="shared" si="122"/>
        <v>0</v>
      </c>
      <c r="CL79" s="143">
        <f t="shared" si="123"/>
        <v>0</v>
      </c>
      <c r="CM79" s="146">
        <f t="shared" si="124"/>
        <v>0</v>
      </c>
      <c r="CN79" s="145">
        <f t="shared" si="125"/>
        <v>0</v>
      </c>
      <c r="CO79" s="21">
        <f t="shared" si="126"/>
        <v>0</v>
      </c>
      <c r="CP79" s="22">
        <f t="shared" si="127"/>
        <v>0</v>
      </c>
      <c r="CQ79" s="2">
        <f t="shared" si="71"/>
        <v>11.883333333333333</v>
      </c>
      <c r="CR79" s="3">
        <f t="shared" si="72"/>
        <v>30</v>
      </c>
      <c r="CS79" s="4">
        <f t="shared" si="73"/>
        <v>0</v>
      </c>
      <c r="CT79" s="5">
        <f t="shared" si="74"/>
        <v>0</v>
      </c>
      <c r="CU79" s="23">
        <f t="shared" si="75"/>
        <v>5.9416666666666664</v>
      </c>
      <c r="CV79" s="6">
        <f t="shared" si="76"/>
        <v>30</v>
      </c>
      <c r="CW79" s="20">
        <f t="shared" si="128"/>
        <v>90</v>
      </c>
      <c r="CX79" s="9" t="str">
        <f t="shared" si="129"/>
        <v>مؤجل(ة)</v>
      </c>
      <c r="CY79" s="10"/>
      <c r="CZ79" s="16"/>
      <c r="DA79" s="12"/>
    </row>
    <row r="80" spans="2:105" ht="29.25" customHeight="1" thickBot="1">
      <c r="B80" s="164">
        <f t="shared" si="132"/>
        <v>28</v>
      </c>
      <c r="C80" s="161" t="s">
        <v>218</v>
      </c>
      <c r="D80" s="165" t="s">
        <v>219</v>
      </c>
      <c r="E80" s="13" t="s">
        <v>625</v>
      </c>
      <c r="F80" s="32">
        <v>36008</v>
      </c>
      <c r="G80" s="33" t="s">
        <v>83</v>
      </c>
      <c r="H80" s="28">
        <v>11.75</v>
      </c>
      <c r="I80" s="29">
        <v>30</v>
      </c>
      <c r="J80" s="30">
        <v>5.74</v>
      </c>
      <c r="K80" s="31">
        <v>18</v>
      </c>
      <c r="L80" s="18">
        <f t="shared" si="77"/>
        <v>8.745000000000001</v>
      </c>
      <c r="M80" s="19">
        <f t="shared" si="78"/>
        <v>48</v>
      </c>
      <c r="N80" s="149">
        <v>15</v>
      </c>
      <c r="O80" s="150">
        <v>8</v>
      </c>
      <c r="P80" s="120">
        <f t="shared" si="70"/>
        <v>11.5</v>
      </c>
      <c r="Q80" s="121">
        <f t="shared" si="79"/>
        <v>6</v>
      </c>
      <c r="R80" s="135">
        <v>15.5</v>
      </c>
      <c r="S80" s="136">
        <v>10</v>
      </c>
      <c r="T80" s="120">
        <f t="shared" si="80"/>
        <v>12.75</v>
      </c>
      <c r="U80" s="121">
        <f t="shared" si="81"/>
        <v>6</v>
      </c>
      <c r="V80" s="135">
        <v>10</v>
      </c>
      <c r="W80" s="136">
        <v>7.5</v>
      </c>
      <c r="X80" s="120">
        <f t="shared" si="82"/>
        <v>8.75</v>
      </c>
      <c r="Y80" s="121">
        <f t="shared" si="83"/>
        <v>0</v>
      </c>
      <c r="Z80" s="124">
        <f t="shared" si="84"/>
        <v>11</v>
      </c>
      <c r="AA80" s="125">
        <f t="shared" si="85"/>
        <v>17</v>
      </c>
      <c r="AB80" s="136">
        <v>18</v>
      </c>
      <c r="AC80" s="126">
        <f t="shared" si="86"/>
        <v>18</v>
      </c>
      <c r="AD80" s="127">
        <f t="shared" si="87"/>
        <v>3</v>
      </c>
      <c r="AE80" s="135">
        <v>15.5</v>
      </c>
      <c r="AF80" s="136">
        <v>4.5</v>
      </c>
      <c r="AG80" s="120">
        <f t="shared" si="88"/>
        <v>10</v>
      </c>
      <c r="AH80" s="121">
        <f t="shared" si="89"/>
        <v>3</v>
      </c>
      <c r="AI80" s="135">
        <v>13.5</v>
      </c>
      <c r="AJ80" s="136">
        <v>7.5</v>
      </c>
      <c r="AK80" s="120">
        <f t="shared" si="90"/>
        <v>10.5</v>
      </c>
      <c r="AL80" s="121">
        <f t="shared" si="91"/>
        <v>3</v>
      </c>
      <c r="AM80" s="128">
        <f t="shared" si="92"/>
        <v>11.8</v>
      </c>
      <c r="AN80" s="129">
        <f t="shared" si="93"/>
        <v>9</v>
      </c>
      <c r="AO80" s="135">
        <v>12</v>
      </c>
      <c r="AP80" s="136">
        <v>10</v>
      </c>
      <c r="AQ80" s="120">
        <f t="shared" si="94"/>
        <v>11</v>
      </c>
      <c r="AR80" s="121">
        <f t="shared" si="95"/>
        <v>2</v>
      </c>
      <c r="AS80" s="135">
        <v>14</v>
      </c>
      <c r="AT80" s="136">
        <v>12</v>
      </c>
      <c r="AU80" s="120">
        <f t="shared" si="96"/>
        <v>13</v>
      </c>
      <c r="AV80" s="121">
        <f t="shared" si="97"/>
        <v>1</v>
      </c>
      <c r="AW80" s="128">
        <f t="shared" si="98"/>
        <v>11.666666666666666</v>
      </c>
      <c r="AX80" s="129">
        <f t="shared" si="99"/>
        <v>3</v>
      </c>
      <c r="AY80" s="137">
        <v>17</v>
      </c>
      <c r="AZ80" s="131">
        <f t="shared" si="100"/>
        <v>17</v>
      </c>
      <c r="BA80" s="132">
        <f t="shared" si="101"/>
        <v>1</v>
      </c>
      <c r="BB80" s="128">
        <f t="shared" si="102"/>
        <v>17</v>
      </c>
      <c r="BC80" s="129">
        <f t="shared" si="103"/>
        <v>1</v>
      </c>
      <c r="BD80" s="133">
        <f t="shared" si="104"/>
        <v>11.8</v>
      </c>
      <c r="BE80" s="134">
        <f t="shared" si="105"/>
        <v>30</v>
      </c>
      <c r="BF80" s="149"/>
      <c r="BG80" s="150"/>
      <c r="BH80" s="142">
        <f t="shared" si="106"/>
        <v>0</v>
      </c>
      <c r="BI80" s="143">
        <f t="shared" si="107"/>
        <v>0</v>
      </c>
      <c r="BJ80" s="149"/>
      <c r="BK80" s="150"/>
      <c r="BL80" s="142">
        <f t="shared" si="108"/>
        <v>0</v>
      </c>
      <c r="BM80" s="143">
        <f t="shared" si="109"/>
        <v>0</v>
      </c>
      <c r="BN80" s="149"/>
      <c r="BO80" s="150"/>
      <c r="BP80" s="142">
        <f t="shared" si="130"/>
        <v>0</v>
      </c>
      <c r="BQ80" s="143">
        <f t="shared" si="131"/>
        <v>0</v>
      </c>
      <c r="BR80" s="149"/>
      <c r="BS80" s="150"/>
      <c r="BT80" s="142">
        <f t="shared" si="110"/>
        <v>0</v>
      </c>
      <c r="BU80" s="143">
        <f t="shared" si="111"/>
        <v>0</v>
      </c>
      <c r="BV80" s="144">
        <f t="shared" si="112"/>
        <v>0</v>
      </c>
      <c r="BW80" s="145">
        <f t="shared" si="113"/>
        <v>0</v>
      </c>
      <c r="BX80" s="149"/>
      <c r="BY80" s="150"/>
      <c r="BZ80" s="142">
        <f t="shared" si="114"/>
        <v>0</v>
      </c>
      <c r="CA80" s="143">
        <f t="shared" si="115"/>
        <v>0</v>
      </c>
      <c r="CB80" s="146">
        <f t="shared" si="116"/>
        <v>0</v>
      </c>
      <c r="CC80" s="145">
        <f t="shared" si="117"/>
        <v>0</v>
      </c>
      <c r="CD80" s="150"/>
      <c r="CE80" s="147">
        <f t="shared" si="118"/>
        <v>0</v>
      </c>
      <c r="CF80" s="148">
        <f t="shared" si="119"/>
        <v>0</v>
      </c>
      <c r="CG80" s="146">
        <f t="shared" si="120"/>
        <v>0</v>
      </c>
      <c r="CH80" s="145">
        <f t="shared" si="121"/>
        <v>0</v>
      </c>
      <c r="CI80" s="149"/>
      <c r="CJ80" s="150"/>
      <c r="CK80" s="142">
        <f t="shared" si="122"/>
        <v>0</v>
      </c>
      <c r="CL80" s="143">
        <f t="shared" si="123"/>
        <v>0</v>
      </c>
      <c r="CM80" s="146">
        <f t="shared" si="124"/>
        <v>0</v>
      </c>
      <c r="CN80" s="145">
        <f t="shared" si="125"/>
        <v>0</v>
      </c>
      <c r="CO80" s="21">
        <f t="shared" si="126"/>
        <v>0</v>
      </c>
      <c r="CP80" s="22">
        <f t="shared" si="127"/>
        <v>0</v>
      </c>
      <c r="CQ80" s="2">
        <f t="shared" si="71"/>
        <v>11.8</v>
      </c>
      <c r="CR80" s="3">
        <f t="shared" si="72"/>
        <v>30</v>
      </c>
      <c r="CS80" s="4">
        <f t="shared" si="73"/>
        <v>0</v>
      </c>
      <c r="CT80" s="5">
        <f t="shared" si="74"/>
        <v>0</v>
      </c>
      <c r="CU80" s="23">
        <f t="shared" si="75"/>
        <v>5.9</v>
      </c>
      <c r="CV80" s="6">
        <f t="shared" si="76"/>
        <v>30</v>
      </c>
      <c r="CW80" s="20">
        <f t="shared" si="128"/>
        <v>78</v>
      </c>
      <c r="CX80" s="9" t="str">
        <f t="shared" si="129"/>
        <v>مؤجل(ة)</v>
      </c>
      <c r="CY80" s="10"/>
      <c r="CZ80" s="15"/>
      <c r="DA80" s="12"/>
    </row>
    <row r="81" spans="1:105" ht="29.25" customHeight="1" thickBot="1">
      <c r="B81" s="164">
        <f t="shared" si="132"/>
        <v>29</v>
      </c>
      <c r="C81" s="161" t="s">
        <v>220</v>
      </c>
      <c r="D81" s="165" t="s">
        <v>221</v>
      </c>
      <c r="E81" s="13" t="s">
        <v>626</v>
      </c>
      <c r="F81" s="32">
        <v>36363</v>
      </c>
      <c r="G81" s="33" t="s">
        <v>83</v>
      </c>
      <c r="H81" s="28">
        <v>10.47</v>
      </c>
      <c r="I81" s="29">
        <v>30</v>
      </c>
      <c r="J81" s="30">
        <v>9.67</v>
      </c>
      <c r="K81" s="31">
        <v>30</v>
      </c>
      <c r="L81" s="18">
        <f t="shared" si="77"/>
        <v>10.07</v>
      </c>
      <c r="M81" s="19">
        <f t="shared" si="78"/>
        <v>60</v>
      </c>
      <c r="N81" s="149">
        <v>10</v>
      </c>
      <c r="O81" s="150">
        <v>5</v>
      </c>
      <c r="P81" s="120">
        <f t="shared" si="70"/>
        <v>7.5</v>
      </c>
      <c r="Q81" s="121">
        <f t="shared" si="79"/>
        <v>0</v>
      </c>
      <c r="R81" s="135">
        <v>14</v>
      </c>
      <c r="S81" s="136">
        <v>11.5</v>
      </c>
      <c r="T81" s="120">
        <f t="shared" si="80"/>
        <v>12.75</v>
      </c>
      <c r="U81" s="121">
        <f t="shared" si="81"/>
        <v>6</v>
      </c>
      <c r="V81" s="135">
        <v>7</v>
      </c>
      <c r="W81" s="136">
        <v>5.5</v>
      </c>
      <c r="X81" s="120">
        <f t="shared" si="82"/>
        <v>6.25</v>
      </c>
      <c r="Y81" s="121">
        <f t="shared" si="83"/>
        <v>0</v>
      </c>
      <c r="Z81" s="124">
        <f t="shared" si="84"/>
        <v>8.8333333333333339</v>
      </c>
      <c r="AA81" s="125">
        <f t="shared" si="85"/>
        <v>6</v>
      </c>
      <c r="AB81" s="136">
        <v>14</v>
      </c>
      <c r="AC81" s="126">
        <f t="shared" si="86"/>
        <v>14</v>
      </c>
      <c r="AD81" s="127">
        <f t="shared" si="87"/>
        <v>3</v>
      </c>
      <c r="AE81" s="135">
        <v>11.5</v>
      </c>
      <c r="AF81" s="136">
        <v>1.75</v>
      </c>
      <c r="AG81" s="120">
        <f t="shared" si="88"/>
        <v>6.625</v>
      </c>
      <c r="AH81" s="121">
        <f t="shared" si="89"/>
        <v>0</v>
      </c>
      <c r="AI81" s="135">
        <v>6.5</v>
      </c>
      <c r="AJ81" s="136">
        <v>5.5</v>
      </c>
      <c r="AK81" s="120">
        <f t="shared" si="90"/>
        <v>6</v>
      </c>
      <c r="AL81" s="121">
        <f t="shared" si="91"/>
        <v>0</v>
      </c>
      <c r="AM81" s="128">
        <f t="shared" si="92"/>
        <v>7.85</v>
      </c>
      <c r="AN81" s="129">
        <f t="shared" si="93"/>
        <v>3</v>
      </c>
      <c r="AO81" s="135">
        <v>12.5</v>
      </c>
      <c r="AP81" s="136">
        <v>3</v>
      </c>
      <c r="AQ81" s="120">
        <f t="shared" si="94"/>
        <v>7.75</v>
      </c>
      <c r="AR81" s="121">
        <f t="shared" si="95"/>
        <v>0</v>
      </c>
      <c r="AS81" s="135">
        <v>15.5</v>
      </c>
      <c r="AT81" s="136">
        <v>15.5</v>
      </c>
      <c r="AU81" s="120">
        <f t="shared" si="96"/>
        <v>15.5</v>
      </c>
      <c r="AV81" s="121">
        <f t="shared" si="97"/>
        <v>1</v>
      </c>
      <c r="AW81" s="128">
        <f t="shared" si="98"/>
        <v>10.333333333333334</v>
      </c>
      <c r="AX81" s="129">
        <f t="shared" si="99"/>
        <v>3</v>
      </c>
      <c r="AY81" s="137">
        <v>7</v>
      </c>
      <c r="AZ81" s="131">
        <f t="shared" si="100"/>
        <v>7</v>
      </c>
      <c r="BA81" s="132">
        <f t="shared" si="101"/>
        <v>0</v>
      </c>
      <c r="BB81" s="128">
        <f t="shared" si="102"/>
        <v>7</v>
      </c>
      <c r="BC81" s="129">
        <f t="shared" si="103"/>
        <v>0</v>
      </c>
      <c r="BD81" s="133">
        <f t="shared" si="104"/>
        <v>8.6833333333333336</v>
      </c>
      <c r="BE81" s="134">
        <f t="shared" si="105"/>
        <v>12</v>
      </c>
      <c r="BF81" s="149"/>
      <c r="BG81" s="150"/>
      <c r="BH81" s="142">
        <f t="shared" si="106"/>
        <v>0</v>
      </c>
      <c r="BI81" s="143">
        <f t="shared" si="107"/>
        <v>0</v>
      </c>
      <c r="BJ81" s="149"/>
      <c r="BK81" s="150"/>
      <c r="BL81" s="142">
        <f t="shared" si="108"/>
        <v>0</v>
      </c>
      <c r="BM81" s="143">
        <f t="shared" si="109"/>
        <v>0</v>
      </c>
      <c r="BN81" s="149"/>
      <c r="BO81" s="150"/>
      <c r="BP81" s="142">
        <f t="shared" si="130"/>
        <v>0</v>
      </c>
      <c r="BQ81" s="143">
        <f t="shared" si="131"/>
        <v>0</v>
      </c>
      <c r="BR81" s="149"/>
      <c r="BS81" s="150"/>
      <c r="BT81" s="142">
        <f t="shared" si="110"/>
        <v>0</v>
      </c>
      <c r="BU81" s="143">
        <f t="shared" si="111"/>
        <v>0</v>
      </c>
      <c r="BV81" s="144">
        <f t="shared" si="112"/>
        <v>0</v>
      </c>
      <c r="BW81" s="145">
        <f t="shared" si="113"/>
        <v>0</v>
      </c>
      <c r="BX81" s="149"/>
      <c r="BY81" s="150"/>
      <c r="BZ81" s="142">
        <f t="shared" si="114"/>
        <v>0</v>
      </c>
      <c r="CA81" s="143">
        <f t="shared" si="115"/>
        <v>0</v>
      </c>
      <c r="CB81" s="146">
        <f t="shared" si="116"/>
        <v>0</v>
      </c>
      <c r="CC81" s="145">
        <f t="shared" si="117"/>
        <v>0</v>
      </c>
      <c r="CD81" s="150"/>
      <c r="CE81" s="147">
        <f t="shared" si="118"/>
        <v>0</v>
      </c>
      <c r="CF81" s="148">
        <f t="shared" si="119"/>
        <v>0</v>
      </c>
      <c r="CG81" s="146">
        <f t="shared" si="120"/>
        <v>0</v>
      </c>
      <c r="CH81" s="145">
        <f t="shared" si="121"/>
        <v>0</v>
      </c>
      <c r="CI81" s="149"/>
      <c r="CJ81" s="150"/>
      <c r="CK81" s="142">
        <f t="shared" si="122"/>
        <v>0</v>
      </c>
      <c r="CL81" s="143">
        <f t="shared" si="123"/>
        <v>0</v>
      </c>
      <c r="CM81" s="146">
        <f t="shared" si="124"/>
        <v>0</v>
      </c>
      <c r="CN81" s="145">
        <f t="shared" si="125"/>
        <v>0</v>
      </c>
      <c r="CO81" s="21">
        <f t="shared" si="126"/>
        <v>0</v>
      </c>
      <c r="CP81" s="22">
        <f t="shared" si="127"/>
        <v>0</v>
      </c>
      <c r="CQ81" s="2">
        <f t="shared" si="71"/>
        <v>8.6833333333333336</v>
      </c>
      <c r="CR81" s="3">
        <f t="shared" si="72"/>
        <v>12</v>
      </c>
      <c r="CS81" s="4">
        <f t="shared" si="73"/>
        <v>0</v>
      </c>
      <c r="CT81" s="5">
        <f t="shared" si="74"/>
        <v>0</v>
      </c>
      <c r="CU81" s="23">
        <f t="shared" si="75"/>
        <v>4.3416666666666668</v>
      </c>
      <c r="CV81" s="6">
        <f t="shared" si="76"/>
        <v>12</v>
      </c>
      <c r="CW81" s="20">
        <f t="shared" si="128"/>
        <v>72</v>
      </c>
      <c r="CX81" s="9" t="str">
        <f t="shared" si="129"/>
        <v>مؤجل(ة)</v>
      </c>
      <c r="CZ81" s="16"/>
      <c r="DA81" s="12"/>
    </row>
    <row r="82" spans="1:105" ht="29.25" customHeight="1" thickBot="1">
      <c r="B82" s="164">
        <f t="shared" si="132"/>
        <v>30</v>
      </c>
      <c r="C82" s="158" t="s">
        <v>222</v>
      </c>
      <c r="D82" s="165" t="s">
        <v>223</v>
      </c>
      <c r="E82" s="13" t="s">
        <v>634</v>
      </c>
      <c r="F82" s="32">
        <v>36428</v>
      </c>
      <c r="G82" s="33" t="s">
        <v>83</v>
      </c>
      <c r="H82" s="28">
        <v>9.6999999999999993</v>
      </c>
      <c r="I82" s="29">
        <v>30</v>
      </c>
      <c r="J82" s="30">
        <v>10.44</v>
      </c>
      <c r="K82" s="31">
        <v>30</v>
      </c>
      <c r="L82" s="18">
        <f t="shared" si="77"/>
        <v>10.07</v>
      </c>
      <c r="M82" s="19">
        <f t="shared" si="78"/>
        <v>60</v>
      </c>
      <c r="N82" s="149">
        <v>10.5</v>
      </c>
      <c r="O82" s="150">
        <v>6.25</v>
      </c>
      <c r="P82" s="120">
        <f t="shared" si="70"/>
        <v>8.375</v>
      </c>
      <c r="Q82" s="121">
        <f t="shared" si="79"/>
        <v>0</v>
      </c>
      <c r="R82" s="135">
        <v>14</v>
      </c>
      <c r="S82" s="136">
        <v>7.5</v>
      </c>
      <c r="T82" s="120">
        <f t="shared" si="80"/>
        <v>10.75</v>
      </c>
      <c r="U82" s="121">
        <f t="shared" si="81"/>
        <v>6</v>
      </c>
      <c r="V82" s="135">
        <v>7</v>
      </c>
      <c r="W82" s="136">
        <v>7.5</v>
      </c>
      <c r="X82" s="120">
        <f t="shared" si="82"/>
        <v>7.25</v>
      </c>
      <c r="Y82" s="121">
        <f t="shared" si="83"/>
        <v>0</v>
      </c>
      <c r="Z82" s="124">
        <f t="shared" si="84"/>
        <v>8.7916666666666661</v>
      </c>
      <c r="AA82" s="125">
        <f t="shared" si="85"/>
        <v>6</v>
      </c>
      <c r="AB82" s="136">
        <v>13</v>
      </c>
      <c r="AC82" s="126">
        <f t="shared" si="86"/>
        <v>13</v>
      </c>
      <c r="AD82" s="127">
        <f t="shared" si="87"/>
        <v>3</v>
      </c>
      <c r="AE82" s="135">
        <v>13.5</v>
      </c>
      <c r="AF82" s="136">
        <v>3</v>
      </c>
      <c r="AG82" s="120">
        <f t="shared" si="88"/>
        <v>8.25</v>
      </c>
      <c r="AH82" s="121">
        <f t="shared" si="89"/>
        <v>0</v>
      </c>
      <c r="AI82" s="135">
        <v>6.25</v>
      </c>
      <c r="AJ82" s="136">
        <v>2.75</v>
      </c>
      <c r="AK82" s="120">
        <f t="shared" si="90"/>
        <v>4.5</v>
      </c>
      <c r="AL82" s="121">
        <f t="shared" si="91"/>
        <v>0</v>
      </c>
      <c r="AM82" s="128">
        <f t="shared" si="92"/>
        <v>7.7</v>
      </c>
      <c r="AN82" s="129">
        <f t="shared" si="93"/>
        <v>3</v>
      </c>
      <c r="AO82" s="135">
        <v>12</v>
      </c>
      <c r="AP82" s="136">
        <v>6</v>
      </c>
      <c r="AQ82" s="120">
        <f t="shared" si="94"/>
        <v>9</v>
      </c>
      <c r="AR82" s="121">
        <f t="shared" si="95"/>
        <v>0</v>
      </c>
      <c r="AS82" s="135">
        <v>11</v>
      </c>
      <c r="AT82" s="136">
        <v>17.5</v>
      </c>
      <c r="AU82" s="120">
        <f t="shared" si="96"/>
        <v>14.25</v>
      </c>
      <c r="AV82" s="121">
        <f t="shared" si="97"/>
        <v>1</v>
      </c>
      <c r="AW82" s="128">
        <f t="shared" si="98"/>
        <v>10.75</v>
      </c>
      <c r="AX82" s="129">
        <f t="shared" si="99"/>
        <v>3</v>
      </c>
      <c r="AY82" s="137">
        <v>11</v>
      </c>
      <c r="AZ82" s="131">
        <f t="shared" si="100"/>
        <v>11</v>
      </c>
      <c r="BA82" s="132">
        <f t="shared" si="101"/>
        <v>1</v>
      </c>
      <c r="BB82" s="128">
        <f t="shared" si="102"/>
        <v>11</v>
      </c>
      <c r="BC82" s="129">
        <f t="shared" si="103"/>
        <v>1</v>
      </c>
      <c r="BD82" s="133">
        <f t="shared" si="104"/>
        <v>8.9666666666666668</v>
      </c>
      <c r="BE82" s="134">
        <f t="shared" si="105"/>
        <v>13</v>
      </c>
      <c r="BF82" s="149"/>
      <c r="BG82" s="150"/>
      <c r="BH82" s="142">
        <f t="shared" si="106"/>
        <v>0</v>
      </c>
      <c r="BI82" s="143">
        <f t="shared" si="107"/>
        <v>0</v>
      </c>
      <c r="BJ82" s="149"/>
      <c r="BK82" s="150"/>
      <c r="BL82" s="142">
        <f t="shared" si="108"/>
        <v>0</v>
      </c>
      <c r="BM82" s="143">
        <f t="shared" si="109"/>
        <v>0</v>
      </c>
      <c r="BN82" s="149"/>
      <c r="BO82" s="150"/>
      <c r="BP82" s="142">
        <f t="shared" si="130"/>
        <v>0</v>
      </c>
      <c r="BQ82" s="143">
        <f t="shared" si="131"/>
        <v>0</v>
      </c>
      <c r="BR82" s="149"/>
      <c r="BS82" s="150"/>
      <c r="BT82" s="142">
        <f t="shared" si="110"/>
        <v>0</v>
      </c>
      <c r="BU82" s="143">
        <f t="shared" si="111"/>
        <v>0</v>
      </c>
      <c r="BV82" s="144">
        <f t="shared" si="112"/>
        <v>0</v>
      </c>
      <c r="BW82" s="145">
        <f t="shared" si="113"/>
        <v>0</v>
      </c>
      <c r="BX82" s="149"/>
      <c r="BY82" s="150"/>
      <c r="BZ82" s="142">
        <f t="shared" si="114"/>
        <v>0</v>
      </c>
      <c r="CA82" s="143">
        <f t="shared" si="115"/>
        <v>0</v>
      </c>
      <c r="CB82" s="146">
        <f t="shared" si="116"/>
        <v>0</v>
      </c>
      <c r="CC82" s="145">
        <f t="shared" si="117"/>
        <v>0</v>
      </c>
      <c r="CD82" s="150"/>
      <c r="CE82" s="147">
        <f t="shared" si="118"/>
        <v>0</v>
      </c>
      <c r="CF82" s="148">
        <f t="shared" si="119"/>
        <v>0</v>
      </c>
      <c r="CG82" s="146">
        <f t="shared" si="120"/>
        <v>0</v>
      </c>
      <c r="CH82" s="145">
        <f t="shared" si="121"/>
        <v>0</v>
      </c>
      <c r="CI82" s="149"/>
      <c r="CJ82" s="150"/>
      <c r="CK82" s="142">
        <f t="shared" si="122"/>
        <v>0</v>
      </c>
      <c r="CL82" s="143">
        <f t="shared" si="123"/>
        <v>0</v>
      </c>
      <c r="CM82" s="146">
        <f t="shared" si="124"/>
        <v>0</v>
      </c>
      <c r="CN82" s="145">
        <f t="shared" si="125"/>
        <v>0</v>
      </c>
      <c r="CO82" s="21">
        <f t="shared" si="126"/>
        <v>0</v>
      </c>
      <c r="CP82" s="22">
        <f t="shared" si="127"/>
        <v>0</v>
      </c>
      <c r="CQ82" s="2">
        <f t="shared" si="71"/>
        <v>8.9666666666666668</v>
      </c>
      <c r="CR82" s="3">
        <f t="shared" si="72"/>
        <v>13</v>
      </c>
      <c r="CS82" s="4">
        <f t="shared" si="73"/>
        <v>0</v>
      </c>
      <c r="CT82" s="5">
        <f t="shared" si="74"/>
        <v>0</v>
      </c>
      <c r="CU82" s="23">
        <f t="shared" si="75"/>
        <v>4.4833333333333334</v>
      </c>
      <c r="CV82" s="6">
        <f t="shared" si="76"/>
        <v>13</v>
      </c>
      <c r="CW82" s="20">
        <f t="shared" si="128"/>
        <v>73</v>
      </c>
      <c r="CX82" s="9" t="str">
        <f t="shared" si="129"/>
        <v>مؤجل(ة)</v>
      </c>
      <c r="CY82" s="10"/>
      <c r="CZ82" s="15"/>
      <c r="DA82" s="12"/>
    </row>
    <row r="83" spans="1:105" ht="29.25" customHeight="1" thickBot="1">
      <c r="B83" s="164">
        <f t="shared" si="132"/>
        <v>31</v>
      </c>
      <c r="C83" s="161" t="s">
        <v>224</v>
      </c>
      <c r="D83" s="165" t="s">
        <v>225</v>
      </c>
      <c r="E83" s="13" t="s">
        <v>627</v>
      </c>
      <c r="F83" s="32">
        <v>36053</v>
      </c>
      <c r="G83" s="33" t="s">
        <v>83</v>
      </c>
      <c r="H83" s="28">
        <v>14.78</v>
      </c>
      <c r="I83" s="29">
        <v>30</v>
      </c>
      <c r="J83" s="30">
        <v>13.43</v>
      </c>
      <c r="K83" s="31">
        <v>30</v>
      </c>
      <c r="L83" s="18">
        <f t="shared" si="77"/>
        <v>14.105</v>
      </c>
      <c r="M83" s="19">
        <f t="shared" si="78"/>
        <v>60</v>
      </c>
      <c r="N83" s="149">
        <v>8</v>
      </c>
      <c r="O83" s="150">
        <v>7</v>
      </c>
      <c r="P83" s="120">
        <f t="shared" si="70"/>
        <v>7.5</v>
      </c>
      <c r="Q83" s="121">
        <f t="shared" si="79"/>
        <v>0</v>
      </c>
      <c r="R83" s="135">
        <v>15.5</v>
      </c>
      <c r="S83" s="136">
        <v>11.5</v>
      </c>
      <c r="T83" s="120">
        <f t="shared" si="80"/>
        <v>13.5</v>
      </c>
      <c r="U83" s="121">
        <f t="shared" si="81"/>
        <v>6</v>
      </c>
      <c r="V83" s="135">
        <v>7</v>
      </c>
      <c r="W83" s="136">
        <v>15.5</v>
      </c>
      <c r="X83" s="120">
        <f t="shared" si="82"/>
        <v>11.25</v>
      </c>
      <c r="Y83" s="121">
        <f t="shared" si="83"/>
        <v>5</v>
      </c>
      <c r="Z83" s="124">
        <f t="shared" si="84"/>
        <v>10.75</v>
      </c>
      <c r="AA83" s="125">
        <f t="shared" si="85"/>
        <v>17</v>
      </c>
      <c r="AB83" s="136">
        <v>18</v>
      </c>
      <c r="AC83" s="126">
        <f t="shared" si="86"/>
        <v>18</v>
      </c>
      <c r="AD83" s="127">
        <f t="shared" si="87"/>
        <v>3</v>
      </c>
      <c r="AE83" s="135">
        <v>12.5</v>
      </c>
      <c r="AF83" s="136">
        <v>7.5</v>
      </c>
      <c r="AG83" s="120">
        <f t="shared" si="88"/>
        <v>10</v>
      </c>
      <c r="AH83" s="121">
        <f t="shared" si="89"/>
        <v>3</v>
      </c>
      <c r="AI83" s="135">
        <v>11.5</v>
      </c>
      <c r="AJ83" s="136">
        <v>12.75</v>
      </c>
      <c r="AK83" s="120">
        <f t="shared" si="90"/>
        <v>12.125</v>
      </c>
      <c r="AL83" s="121">
        <f t="shared" si="91"/>
        <v>3</v>
      </c>
      <c r="AM83" s="128">
        <f t="shared" si="92"/>
        <v>12.45</v>
      </c>
      <c r="AN83" s="129">
        <f t="shared" si="93"/>
        <v>9</v>
      </c>
      <c r="AO83" s="135">
        <v>12</v>
      </c>
      <c r="AP83" s="136">
        <v>9</v>
      </c>
      <c r="AQ83" s="120">
        <f t="shared" si="94"/>
        <v>10.5</v>
      </c>
      <c r="AR83" s="121">
        <f t="shared" si="95"/>
        <v>2</v>
      </c>
      <c r="AS83" s="135">
        <v>10</v>
      </c>
      <c r="AT83" s="136">
        <v>15.5</v>
      </c>
      <c r="AU83" s="120">
        <f t="shared" si="96"/>
        <v>12.75</v>
      </c>
      <c r="AV83" s="121">
        <f t="shared" si="97"/>
        <v>1</v>
      </c>
      <c r="AW83" s="128">
        <f t="shared" si="98"/>
        <v>11.25</v>
      </c>
      <c r="AX83" s="129">
        <f t="shared" si="99"/>
        <v>3</v>
      </c>
      <c r="AY83" s="137">
        <v>17.5</v>
      </c>
      <c r="AZ83" s="131">
        <f t="shared" si="100"/>
        <v>17.5</v>
      </c>
      <c r="BA83" s="132">
        <f t="shared" si="101"/>
        <v>1</v>
      </c>
      <c r="BB83" s="128">
        <f t="shared" si="102"/>
        <v>17.5</v>
      </c>
      <c r="BC83" s="129">
        <f t="shared" si="103"/>
        <v>1</v>
      </c>
      <c r="BD83" s="133">
        <f t="shared" si="104"/>
        <v>11.866666666666667</v>
      </c>
      <c r="BE83" s="134">
        <f t="shared" si="105"/>
        <v>30</v>
      </c>
      <c r="BF83" s="149"/>
      <c r="BG83" s="150"/>
      <c r="BH83" s="142">
        <f t="shared" si="106"/>
        <v>0</v>
      </c>
      <c r="BI83" s="143">
        <f t="shared" si="107"/>
        <v>0</v>
      </c>
      <c r="BJ83" s="149"/>
      <c r="BK83" s="150"/>
      <c r="BL83" s="142">
        <f t="shared" si="108"/>
        <v>0</v>
      </c>
      <c r="BM83" s="143">
        <f t="shared" si="109"/>
        <v>0</v>
      </c>
      <c r="BN83" s="149"/>
      <c r="BO83" s="150"/>
      <c r="BP83" s="142">
        <f t="shared" si="130"/>
        <v>0</v>
      </c>
      <c r="BQ83" s="143">
        <f t="shared" si="131"/>
        <v>0</v>
      </c>
      <c r="BR83" s="149"/>
      <c r="BS83" s="150"/>
      <c r="BT83" s="142">
        <f t="shared" si="110"/>
        <v>0</v>
      </c>
      <c r="BU83" s="143">
        <f t="shared" si="111"/>
        <v>0</v>
      </c>
      <c r="BV83" s="144">
        <f t="shared" si="112"/>
        <v>0</v>
      </c>
      <c r="BW83" s="145">
        <f t="shared" si="113"/>
        <v>0</v>
      </c>
      <c r="BX83" s="149"/>
      <c r="BY83" s="150"/>
      <c r="BZ83" s="142">
        <f t="shared" si="114"/>
        <v>0</v>
      </c>
      <c r="CA83" s="143">
        <f t="shared" si="115"/>
        <v>0</v>
      </c>
      <c r="CB83" s="146">
        <f t="shared" si="116"/>
        <v>0</v>
      </c>
      <c r="CC83" s="145">
        <f t="shared" si="117"/>
        <v>0</v>
      </c>
      <c r="CD83" s="150"/>
      <c r="CE83" s="147">
        <f t="shared" si="118"/>
        <v>0</v>
      </c>
      <c r="CF83" s="148">
        <f t="shared" si="119"/>
        <v>0</v>
      </c>
      <c r="CG83" s="146">
        <f t="shared" si="120"/>
        <v>0</v>
      </c>
      <c r="CH83" s="145">
        <f t="shared" si="121"/>
        <v>0</v>
      </c>
      <c r="CI83" s="149"/>
      <c r="CJ83" s="150"/>
      <c r="CK83" s="142">
        <f t="shared" si="122"/>
        <v>0</v>
      </c>
      <c r="CL83" s="143">
        <f t="shared" si="123"/>
        <v>0</v>
      </c>
      <c r="CM83" s="146">
        <f t="shared" si="124"/>
        <v>0</v>
      </c>
      <c r="CN83" s="145">
        <f t="shared" si="125"/>
        <v>0</v>
      </c>
      <c r="CO83" s="21">
        <f t="shared" si="126"/>
        <v>0</v>
      </c>
      <c r="CP83" s="22">
        <f t="shared" si="127"/>
        <v>0</v>
      </c>
      <c r="CQ83" s="2">
        <f t="shared" si="71"/>
        <v>11.866666666666667</v>
      </c>
      <c r="CR83" s="3">
        <f t="shared" si="72"/>
        <v>30</v>
      </c>
      <c r="CS83" s="4">
        <f t="shared" si="73"/>
        <v>0</v>
      </c>
      <c r="CT83" s="5">
        <f t="shared" si="74"/>
        <v>0</v>
      </c>
      <c r="CU83" s="23">
        <f t="shared" si="75"/>
        <v>5.9333333333333336</v>
      </c>
      <c r="CV83" s="6">
        <f t="shared" si="76"/>
        <v>30</v>
      </c>
      <c r="CW83" s="20">
        <f t="shared" si="128"/>
        <v>90</v>
      </c>
      <c r="CX83" s="9" t="str">
        <f t="shared" si="129"/>
        <v>مؤجل(ة)</v>
      </c>
      <c r="CY83" s="10"/>
      <c r="CZ83" s="15"/>
      <c r="DA83" s="12"/>
    </row>
    <row r="84" spans="1:105" ht="29.25" customHeight="1" thickBot="1">
      <c r="B84" s="164">
        <f t="shared" si="132"/>
        <v>32</v>
      </c>
      <c r="C84" s="161" t="s">
        <v>226</v>
      </c>
      <c r="D84" s="165" t="s">
        <v>227</v>
      </c>
      <c r="E84" s="13" t="s">
        <v>628</v>
      </c>
      <c r="F84" s="32">
        <v>36111</v>
      </c>
      <c r="G84" s="33" t="s">
        <v>83</v>
      </c>
      <c r="H84" s="28">
        <v>10.92</v>
      </c>
      <c r="I84" s="29">
        <v>30</v>
      </c>
      <c r="J84" s="30">
        <v>11.39</v>
      </c>
      <c r="K84" s="31">
        <v>30</v>
      </c>
      <c r="L84" s="18">
        <f t="shared" si="77"/>
        <v>11.155000000000001</v>
      </c>
      <c r="M84" s="19">
        <f t="shared" si="78"/>
        <v>60</v>
      </c>
      <c r="N84" s="149">
        <v>10</v>
      </c>
      <c r="O84" s="150">
        <v>10.75</v>
      </c>
      <c r="P84" s="120">
        <f t="shared" si="70"/>
        <v>10.375</v>
      </c>
      <c r="Q84" s="121">
        <f t="shared" si="79"/>
        <v>6</v>
      </c>
      <c r="R84" s="135">
        <v>14</v>
      </c>
      <c r="S84" s="136">
        <v>9.25</v>
      </c>
      <c r="T84" s="120">
        <f t="shared" si="80"/>
        <v>11.625</v>
      </c>
      <c r="U84" s="121">
        <f t="shared" si="81"/>
        <v>6</v>
      </c>
      <c r="V84" s="135">
        <v>12</v>
      </c>
      <c r="W84" s="136">
        <v>8</v>
      </c>
      <c r="X84" s="120">
        <f t="shared" si="82"/>
        <v>10</v>
      </c>
      <c r="Y84" s="121">
        <f t="shared" si="83"/>
        <v>5</v>
      </c>
      <c r="Z84" s="124">
        <f t="shared" si="84"/>
        <v>10.666666666666666</v>
      </c>
      <c r="AA84" s="125">
        <f t="shared" si="85"/>
        <v>17</v>
      </c>
      <c r="AB84" s="136">
        <v>7.5</v>
      </c>
      <c r="AC84" s="126">
        <f t="shared" si="86"/>
        <v>7.5</v>
      </c>
      <c r="AD84" s="127">
        <f t="shared" si="87"/>
        <v>0</v>
      </c>
      <c r="AE84" s="135">
        <v>12.5</v>
      </c>
      <c r="AF84" s="136">
        <v>5.5</v>
      </c>
      <c r="AG84" s="120">
        <f t="shared" si="88"/>
        <v>9</v>
      </c>
      <c r="AH84" s="121">
        <f t="shared" si="89"/>
        <v>0</v>
      </c>
      <c r="AI84" s="135">
        <v>8.25</v>
      </c>
      <c r="AJ84" s="136">
        <v>4</v>
      </c>
      <c r="AK84" s="120">
        <f t="shared" si="90"/>
        <v>6.125</v>
      </c>
      <c r="AL84" s="121">
        <f t="shared" si="91"/>
        <v>0</v>
      </c>
      <c r="AM84" s="128">
        <f t="shared" si="92"/>
        <v>7.55</v>
      </c>
      <c r="AN84" s="129">
        <f t="shared" si="93"/>
        <v>0</v>
      </c>
      <c r="AO84" s="135">
        <v>12</v>
      </c>
      <c r="AP84" s="136">
        <v>13</v>
      </c>
      <c r="AQ84" s="120">
        <f t="shared" si="94"/>
        <v>12.5</v>
      </c>
      <c r="AR84" s="121">
        <f t="shared" si="95"/>
        <v>2</v>
      </c>
      <c r="AS84" s="135">
        <v>17</v>
      </c>
      <c r="AT84" s="136">
        <v>15</v>
      </c>
      <c r="AU84" s="120">
        <f t="shared" si="96"/>
        <v>16</v>
      </c>
      <c r="AV84" s="121">
        <f t="shared" si="97"/>
        <v>1</v>
      </c>
      <c r="AW84" s="128">
        <f t="shared" si="98"/>
        <v>13.666666666666666</v>
      </c>
      <c r="AX84" s="129">
        <f t="shared" si="99"/>
        <v>3</v>
      </c>
      <c r="AY84" s="137">
        <v>10</v>
      </c>
      <c r="AZ84" s="131">
        <f t="shared" si="100"/>
        <v>10</v>
      </c>
      <c r="BA84" s="132">
        <f t="shared" si="101"/>
        <v>1</v>
      </c>
      <c r="BB84" s="128">
        <f t="shared" si="102"/>
        <v>10</v>
      </c>
      <c r="BC84" s="129">
        <f t="shared" si="103"/>
        <v>1</v>
      </c>
      <c r="BD84" s="133">
        <f t="shared" si="104"/>
        <v>10.183333333333334</v>
      </c>
      <c r="BE84" s="134">
        <f t="shared" si="105"/>
        <v>30</v>
      </c>
      <c r="BF84" s="149"/>
      <c r="BG84" s="150"/>
      <c r="BH84" s="142">
        <f t="shared" si="106"/>
        <v>0</v>
      </c>
      <c r="BI84" s="143">
        <f t="shared" si="107"/>
        <v>0</v>
      </c>
      <c r="BJ84" s="149"/>
      <c r="BK84" s="150"/>
      <c r="BL84" s="142">
        <f t="shared" si="108"/>
        <v>0</v>
      </c>
      <c r="BM84" s="143">
        <f t="shared" si="109"/>
        <v>0</v>
      </c>
      <c r="BN84" s="149"/>
      <c r="BO84" s="150"/>
      <c r="BP84" s="142">
        <f t="shared" si="130"/>
        <v>0</v>
      </c>
      <c r="BQ84" s="143">
        <f t="shared" si="131"/>
        <v>0</v>
      </c>
      <c r="BR84" s="149"/>
      <c r="BS84" s="150"/>
      <c r="BT84" s="142">
        <f t="shared" si="110"/>
        <v>0</v>
      </c>
      <c r="BU84" s="143">
        <f t="shared" si="111"/>
        <v>0</v>
      </c>
      <c r="BV84" s="144">
        <f t="shared" si="112"/>
        <v>0</v>
      </c>
      <c r="BW84" s="145">
        <f t="shared" si="113"/>
        <v>0</v>
      </c>
      <c r="BX84" s="149"/>
      <c r="BY84" s="150"/>
      <c r="BZ84" s="142">
        <f t="shared" si="114"/>
        <v>0</v>
      </c>
      <c r="CA84" s="143">
        <f t="shared" si="115"/>
        <v>0</v>
      </c>
      <c r="CB84" s="146">
        <f t="shared" si="116"/>
        <v>0</v>
      </c>
      <c r="CC84" s="145">
        <f t="shared" si="117"/>
        <v>0</v>
      </c>
      <c r="CD84" s="150"/>
      <c r="CE84" s="147">
        <f t="shared" si="118"/>
        <v>0</v>
      </c>
      <c r="CF84" s="148">
        <f t="shared" si="119"/>
        <v>0</v>
      </c>
      <c r="CG84" s="146">
        <f t="shared" si="120"/>
        <v>0</v>
      </c>
      <c r="CH84" s="145">
        <f t="shared" si="121"/>
        <v>0</v>
      </c>
      <c r="CI84" s="149"/>
      <c r="CJ84" s="150"/>
      <c r="CK84" s="142">
        <f t="shared" si="122"/>
        <v>0</v>
      </c>
      <c r="CL84" s="143">
        <f t="shared" si="123"/>
        <v>0</v>
      </c>
      <c r="CM84" s="146">
        <f t="shared" si="124"/>
        <v>0</v>
      </c>
      <c r="CN84" s="145">
        <f t="shared" si="125"/>
        <v>0</v>
      </c>
      <c r="CO84" s="21">
        <f t="shared" si="126"/>
        <v>0</v>
      </c>
      <c r="CP84" s="22">
        <f t="shared" si="127"/>
        <v>0</v>
      </c>
      <c r="CQ84" s="2">
        <f t="shared" si="71"/>
        <v>10.183333333333334</v>
      </c>
      <c r="CR84" s="3">
        <f t="shared" si="72"/>
        <v>30</v>
      </c>
      <c r="CS84" s="4">
        <f t="shared" si="73"/>
        <v>0</v>
      </c>
      <c r="CT84" s="5">
        <f t="shared" si="74"/>
        <v>0</v>
      </c>
      <c r="CU84" s="23">
        <f t="shared" si="75"/>
        <v>5.0916666666666668</v>
      </c>
      <c r="CV84" s="6">
        <f t="shared" si="76"/>
        <v>30</v>
      </c>
      <c r="CW84" s="20">
        <f t="shared" si="128"/>
        <v>90</v>
      </c>
      <c r="CX84" s="9" t="str">
        <f t="shared" si="129"/>
        <v>مؤجل(ة)</v>
      </c>
      <c r="CY84" s="10"/>
      <c r="CZ84" s="15"/>
      <c r="DA84" s="12"/>
    </row>
    <row r="85" spans="1:105" ht="29.25" customHeight="1" thickBot="1">
      <c r="B85" s="164">
        <f t="shared" si="132"/>
        <v>33</v>
      </c>
      <c r="C85" s="161" t="s">
        <v>228</v>
      </c>
      <c r="D85" s="165" t="s">
        <v>126</v>
      </c>
      <c r="E85" s="13" t="s">
        <v>629</v>
      </c>
      <c r="F85" s="32">
        <v>36325</v>
      </c>
      <c r="G85" s="33" t="s">
        <v>83</v>
      </c>
      <c r="H85" s="28">
        <v>10.61</v>
      </c>
      <c r="I85" s="29">
        <v>30</v>
      </c>
      <c r="J85" s="30">
        <v>12.15</v>
      </c>
      <c r="K85" s="31">
        <v>30</v>
      </c>
      <c r="L85" s="18">
        <f t="shared" si="77"/>
        <v>11.379999999999999</v>
      </c>
      <c r="M85" s="19">
        <f t="shared" si="78"/>
        <v>60</v>
      </c>
      <c r="N85" s="149">
        <v>8.5</v>
      </c>
      <c r="O85" s="150">
        <v>3</v>
      </c>
      <c r="P85" s="120">
        <f t="shared" si="70"/>
        <v>5.75</v>
      </c>
      <c r="Q85" s="121">
        <f t="shared" si="79"/>
        <v>0</v>
      </c>
      <c r="R85" s="135">
        <v>14</v>
      </c>
      <c r="S85" s="136">
        <v>8.5</v>
      </c>
      <c r="T85" s="120">
        <f t="shared" si="80"/>
        <v>11.25</v>
      </c>
      <c r="U85" s="121">
        <f t="shared" si="81"/>
        <v>6</v>
      </c>
      <c r="V85" s="135">
        <v>12</v>
      </c>
      <c r="W85" s="136">
        <v>13</v>
      </c>
      <c r="X85" s="120">
        <f t="shared" si="82"/>
        <v>12.5</v>
      </c>
      <c r="Y85" s="121">
        <f t="shared" si="83"/>
        <v>5</v>
      </c>
      <c r="Z85" s="124">
        <f t="shared" si="84"/>
        <v>9.8333333333333339</v>
      </c>
      <c r="AA85" s="125">
        <f t="shared" si="85"/>
        <v>11</v>
      </c>
      <c r="AB85" s="136">
        <v>16.5</v>
      </c>
      <c r="AC85" s="126">
        <f t="shared" si="86"/>
        <v>16.5</v>
      </c>
      <c r="AD85" s="127">
        <f t="shared" si="87"/>
        <v>3</v>
      </c>
      <c r="AE85" s="135">
        <v>12</v>
      </c>
      <c r="AF85" s="136">
        <v>3.5</v>
      </c>
      <c r="AG85" s="120">
        <f t="shared" si="88"/>
        <v>7.75</v>
      </c>
      <c r="AH85" s="121">
        <f t="shared" si="89"/>
        <v>0</v>
      </c>
      <c r="AI85" s="135">
        <v>9</v>
      </c>
      <c r="AJ85" s="136">
        <v>5.75</v>
      </c>
      <c r="AK85" s="120">
        <f t="shared" si="90"/>
        <v>7.375</v>
      </c>
      <c r="AL85" s="121">
        <f t="shared" si="91"/>
        <v>0</v>
      </c>
      <c r="AM85" s="128">
        <f t="shared" si="92"/>
        <v>9.35</v>
      </c>
      <c r="AN85" s="129">
        <f t="shared" si="93"/>
        <v>3</v>
      </c>
      <c r="AO85" s="135">
        <v>12</v>
      </c>
      <c r="AP85" s="136">
        <v>3</v>
      </c>
      <c r="AQ85" s="120">
        <f t="shared" si="94"/>
        <v>7.5</v>
      </c>
      <c r="AR85" s="121">
        <f t="shared" si="95"/>
        <v>0</v>
      </c>
      <c r="AS85" s="135">
        <v>11</v>
      </c>
      <c r="AT85" s="136">
        <v>15</v>
      </c>
      <c r="AU85" s="120">
        <f t="shared" si="96"/>
        <v>13</v>
      </c>
      <c r="AV85" s="121">
        <f t="shared" si="97"/>
        <v>1</v>
      </c>
      <c r="AW85" s="128">
        <f t="shared" si="98"/>
        <v>9.3333333333333339</v>
      </c>
      <c r="AX85" s="129">
        <f t="shared" si="99"/>
        <v>1</v>
      </c>
      <c r="AY85" s="137">
        <v>8.5</v>
      </c>
      <c r="AZ85" s="131">
        <f t="shared" si="100"/>
        <v>8.5</v>
      </c>
      <c r="BA85" s="132">
        <f t="shared" si="101"/>
        <v>0</v>
      </c>
      <c r="BB85" s="128">
        <f t="shared" si="102"/>
        <v>8.5</v>
      </c>
      <c r="BC85" s="129">
        <f t="shared" si="103"/>
        <v>0</v>
      </c>
      <c r="BD85" s="133">
        <f t="shared" si="104"/>
        <v>9.4833333333333325</v>
      </c>
      <c r="BE85" s="134">
        <f t="shared" si="105"/>
        <v>15</v>
      </c>
      <c r="BF85" s="149"/>
      <c r="BG85" s="150"/>
      <c r="BH85" s="142">
        <f t="shared" si="106"/>
        <v>0</v>
      </c>
      <c r="BI85" s="143">
        <f t="shared" si="107"/>
        <v>0</v>
      </c>
      <c r="BJ85" s="149"/>
      <c r="BK85" s="150"/>
      <c r="BL85" s="142">
        <f t="shared" si="108"/>
        <v>0</v>
      </c>
      <c r="BM85" s="143">
        <f t="shared" si="109"/>
        <v>0</v>
      </c>
      <c r="BN85" s="149"/>
      <c r="BO85" s="150"/>
      <c r="BP85" s="142">
        <f t="shared" si="130"/>
        <v>0</v>
      </c>
      <c r="BQ85" s="143">
        <f t="shared" si="131"/>
        <v>0</v>
      </c>
      <c r="BR85" s="149"/>
      <c r="BS85" s="150"/>
      <c r="BT85" s="142">
        <f t="shared" si="110"/>
        <v>0</v>
      </c>
      <c r="BU85" s="143">
        <f t="shared" si="111"/>
        <v>0</v>
      </c>
      <c r="BV85" s="144">
        <f t="shared" si="112"/>
        <v>0</v>
      </c>
      <c r="BW85" s="145">
        <f t="shared" si="113"/>
        <v>0</v>
      </c>
      <c r="BX85" s="149"/>
      <c r="BY85" s="150"/>
      <c r="BZ85" s="142">
        <f t="shared" si="114"/>
        <v>0</v>
      </c>
      <c r="CA85" s="143">
        <f t="shared" si="115"/>
        <v>0</v>
      </c>
      <c r="CB85" s="146">
        <f t="shared" si="116"/>
        <v>0</v>
      </c>
      <c r="CC85" s="145">
        <f t="shared" si="117"/>
        <v>0</v>
      </c>
      <c r="CD85" s="150"/>
      <c r="CE85" s="147">
        <f t="shared" si="118"/>
        <v>0</v>
      </c>
      <c r="CF85" s="148">
        <f t="shared" si="119"/>
        <v>0</v>
      </c>
      <c r="CG85" s="146">
        <f t="shared" si="120"/>
        <v>0</v>
      </c>
      <c r="CH85" s="145">
        <f t="shared" si="121"/>
        <v>0</v>
      </c>
      <c r="CI85" s="149"/>
      <c r="CJ85" s="150"/>
      <c r="CK85" s="142">
        <f t="shared" si="122"/>
        <v>0</v>
      </c>
      <c r="CL85" s="143">
        <f t="shared" si="123"/>
        <v>0</v>
      </c>
      <c r="CM85" s="146">
        <f t="shared" si="124"/>
        <v>0</v>
      </c>
      <c r="CN85" s="145">
        <f t="shared" si="125"/>
        <v>0</v>
      </c>
      <c r="CO85" s="21">
        <f t="shared" si="126"/>
        <v>0</v>
      </c>
      <c r="CP85" s="22">
        <f t="shared" si="127"/>
        <v>0</v>
      </c>
      <c r="CQ85" s="2">
        <f t="shared" si="71"/>
        <v>9.4833333333333325</v>
      </c>
      <c r="CR85" s="3">
        <f t="shared" si="72"/>
        <v>15</v>
      </c>
      <c r="CS85" s="4">
        <f t="shared" si="73"/>
        <v>0</v>
      </c>
      <c r="CT85" s="5">
        <f t="shared" si="74"/>
        <v>0</v>
      </c>
      <c r="CU85" s="23">
        <f t="shared" si="75"/>
        <v>4.7416666666666663</v>
      </c>
      <c r="CV85" s="6">
        <f t="shared" si="76"/>
        <v>15</v>
      </c>
      <c r="CW85" s="20">
        <f t="shared" si="128"/>
        <v>75</v>
      </c>
      <c r="CX85" s="9" t="str">
        <f t="shared" si="129"/>
        <v>مؤجل(ة)</v>
      </c>
      <c r="CZ85" s="16"/>
      <c r="DA85" s="12"/>
    </row>
    <row r="86" spans="1:105" ht="29.25" customHeight="1" thickBot="1">
      <c r="B86" s="164">
        <f t="shared" si="132"/>
        <v>34</v>
      </c>
      <c r="C86" s="161" t="s">
        <v>229</v>
      </c>
      <c r="D86" s="165" t="s">
        <v>79</v>
      </c>
      <c r="E86" s="13" t="s">
        <v>630</v>
      </c>
      <c r="F86" s="32">
        <v>36014</v>
      </c>
      <c r="G86" s="33" t="s">
        <v>815</v>
      </c>
      <c r="H86" s="28">
        <v>10.17</v>
      </c>
      <c r="I86" s="29">
        <v>30</v>
      </c>
      <c r="J86" s="30">
        <v>10.77</v>
      </c>
      <c r="K86" s="31">
        <v>30</v>
      </c>
      <c r="L86" s="18">
        <f t="shared" si="77"/>
        <v>10.469999999999999</v>
      </c>
      <c r="M86" s="19">
        <f t="shared" si="78"/>
        <v>60</v>
      </c>
      <c r="N86" s="149">
        <v>15.5</v>
      </c>
      <c r="O86" s="150">
        <v>6.75</v>
      </c>
      <c r="P86" s="120">
        <f t="shared" si="70"/>
        <v>11.125</v>
      </c>
      <c r="Q86" s="121">
        <f t="shared" si="79"/>
        <v>6</v>
      </c>
      <c r="R86" s="135">
        <v>16</v>
      </c>
      <c r="S86" s="136">
        <v>14</v>
      </c>
      <c r="T86" s="120">
        <f t="shared" si="80"/>
        <v>15</v>
      </c>
      <c r="U86" s="121">
        <f t="shared" si="81"/>
        <v>6</v>
      </c>
      <c r="V86" s="135">
        <v>16.75</v>
      </c>
      <c r="W86" s="136">
        <v>18.25</v>
      </c>
      <c r="X86" s="120">
        <f t="shared" si="82"/>
        <v>17.5</v>
      </c>
      <c r="Y86" s="121">
        <f t="shared" si="83"/>
        <v>5</v>
      </c>
      <c r="Z86" s="124">
        <f t="shared" si="84"/>
        <v>14.541666666666666</v>
      </c>
      <c r="AA86" s="125">
        <f t="shared" si="85"/>
        <v>17</v>
      </c>
      <c r="AB86" s="136">
        <v>18</v>
      </c>
      <c r="AC86" s="126">
        <f t="shared" si="86"/>
        <v>18</v>
      </c>
      <c r="AD86" s="127">
        <f t="shared" si="87"/>
        <v>3</v>
      </c>
      <c r="AE86" s="135">
        <v>15.5</v>
      </c>
      <c r="AF86" s="136">
        <v>8.5</v>
      </c>
      <c r="AG86" s="120">
        <f t="shared" si="88"/>
        <v>12</v>
      </c>
      <c r="AH86" s="121">
        <f t="shared" si="89"/>
        <v>3</v>
      </c>
      <c r="AI86" s="135">
        <v>14.75</v>
      </c>
      <c r="AJ86" s="136">
        <v>2.75</v>
      </c>
      <c r="AK86" s="120">
        <f t="shared" si="90"/>
        <v>8.75</v>
      </c>
      <c r="AL86" s="121">
        <f t="shared" si="91"/>
        <v>0</v>
      </c>
      <c r="AM86" s="128">
        <f t="shared" si="92"/>
        <v>11.9</v>
      </c>
      <c r="AN86" s="129">
        <f t="shared" si="93"/>
        <v>9</v>
      </c>
      <c r="AO86" s="135">
        <v>12</v>
      </c>
      <c r="AP86" s="136">
        <v>17</v>
      </c>
      <c r="AQ86" s="120">
        <f t="shared" si="94"/>
        <v>14.5</v>
      </c>
      <c r="AR86" s="121">
        <f t="shared" si="95"/>
        <v>2</v>
      </c>
      <c r="AS86" s="135">
        <v>17</v>
      </c>
      <c r="AT86" s="136">
        <v>18</v>
      </c>
      <c r="AU86" s="120">
        <f t="shared" si="96"/>
        <v>17.5</v>
      </c>
      <c r="AV86" s="121">
        <f t="shared" si="97"/>
        <v>1</v>
      </c>
      <c r="AW86" s="128">
        <f t="shared" si="98"/>
        <v>15.5</v>
      </c>
      <c r="AX86" s="129">
        <f t="shared" si="99"/>
        <v>3</v>
      </c>
      <c r="AY86" s="137">
        <v>19.5</v>
      </c>
      <c r="AZ86" s="131">
        <f t="shared" si="100"/>
        <v>19.5</v>
      </c>
      <c r="BA86" s="132">
        <f t="shared" si="101"/>
        <v>1</v>
      </c>
      <c r="BB86" s="128">
        <f t="shared" si="102"/>
        <v>19.5</v>
      </c>
      <c r="BC86" s="129">
        <f t="shared" si="103"/>
        <v>1</v>
      </c>
      <c r="BD86" s="133">
        <f t="shared" si="104"/>
        <v>14.183333333333334</v>
      </c>
      <c r="BE86" s="134">
        <f t="shared" si="105"/>
        <v>30</v>
      </c>
      <c r="BF86" s="149"/>
      <c r="BG86" s="150"/>
      <c r="BH86" s="142">
        <f t="shared" si="106"/>
        <v>0</v>
      </c>
      <c r="BI86" s="143">
        <f t="shared" si="107"/>
        <v>0</v>
      </c>
      <c r="BJ86" s="149"/>
      <c r="BK86" s="150"/>
      <c r="BL86" s="142">
        <f t="shared" si="108"/>
        <v>0</v>
      </c>
      <c r="BM86" s="143">
        <f t="shared" si="109"/>
        <v>0</v>
      </c>
      <c r="BN86" s="149"/>
      <c r="BO86" s="150"/>
      <c r="BP86" s="142">
        <f t="shared" si="130"/>
        <v>0</v>
      </c>
      <c r="BQ86" s="143">
        <f t="shared" si="131"/>
        <v>0</v>
      </c>
      <c r="BR86" s="149"/>
      <c r="BS86" s="150"/>
      <c r="BT86" s="142">
        <f t="shared" si="110"/>
        <v>0</v>
      </c>
      <c r="BU86" s="143">
        <f t="shared" si="111"/>
        <v>0</v>
      </c>
      <c r="BV86" s="144">
        <f t="shared" si="112"/>
        <v>0</v>
      </c>
      <c r="BW86" s="145">
        <f t="shared" si="113"/>
        <v>0</v>
      </c>
      <c r="BX86" s="149"/>
      <c r="BY86" s="150"/>
      <c r="BZ86" s="142">
        <f t="shared" si="114"/>
        <v>0</v>
      </c>
      <c r="CA86" s="143">
        <f t="shared" si="115"/>
        <v>0</v>
      </c>
      <c r="CB86" s="146">
        <f t="shared" si="116"/>
        <v>0</v>
      </c>
      <c r="CC86" s="145">
        <f t="shared" si="117"/>
        <v>0</v>
      </c>
      <c r="CD86" s="150"/>
      <c r="CE86" s="147">
        <f t="shared" si="118"/>
        <v>0</v>
      </c>
      <c r="CF86" s="148">
        <f t="shared" si="119"/>
        <v>0</v>
      </c>
      <c r="CG86" s="146">
        <f t="shared" si="120"/>
        <v>0</v>
      </c>
      <c r="CH86" s="145">
        <f t="shared" si="121"/>
        <v>0</v>
      </c>
      <c r="CI86" s="149"/>
      <c r="CJ86" s="150"/>
      <c r="CK86" s="142">
        <f t="shared" si="122"/>
        <v>0</v>
      </c>
      <c r="CL86" s="143">
        <f t="shared" si="123"/>
        <v>0</v>
      </c>
      <c r="CM86" s="146">
        <f t="shared" si="124"/>
        <v>0</v>
      </c>
      <c r="CN86" s="145">
        <f t="shared" si="125"/>
        <v>0</v>
      </c>
      <c r="CO86" s="21">
        <f t="shared" si="126"/>
        <v>0</v>
      </c>
      <c r="CP86" s="22">
        <f t="shared" si="127"/>
        <v>0</v>
      </c>
      <c r="CQ86" s="2">
        <f t="shared" si="71"/>
        <v>14.183333333333334</v>
      </c>
      <c r="CR86" s="3">
        <f t="shared" si="72"/>
        <v>30</v>
      </c>
      <c r="CS86" s="4">
        <f t="shared" si="73"/>
        <v>0</v>
      </c>
      <c r="CT86" s="5">
        <f t="shared" si="74"/>
        <v>0</v>
      </c>
      <c r="CU86" s="23">
        <f t="shared" si="75"/>
        <v>7.0916666666666668</v>
      </c>
      <c r="CV86" s="6">
        <f t="shared" si="76"/>
        <v>30</v>
      </c>
      <c r="CW86" s="20">
        <f t="shared" si="128"/>
        <v>90</v>
      </c>
      <c r="CX86" s="9" t="str">
        <f t="shared" si="129"/>
        <v>مؤجل(ة)</v>
      </c>
      <c r="CZ86" s="16"/>
      <c r="DA86" s="12"/>
    </row>
    <row r="87" spans="1:105" ht="29.25" customHeight="1" thickBot="1">
      <c r="B87" s="164">
        <f t="shared" si="132"/>
        <v>35</v>
      </c>
      <c r="C87" s="158" t="s">
        <v>230</v>
      </c>
      <c r="D87" s="165" t="s">
        <v>231</v>
      </c>
      <c r="E87" s="34" t="s">
        <v>631</v>
      </c>
      <c r="F87" s="32">
        <v>35448</v>
      </c>
      <c r="G87" s="33" t="s">
        <v>83</v>
      </c>
      <c r="H87" s="28">
        <v>14.14</v>
      </c>
      <c r="I87" s="29">
        <v>30</v>
      </c>
      <c r="J87" s="30">
        <v>14.63</v>
      </c>
      <c r="K87" s="31">
        <v>30</v>
      </c>
      <c r="L87" s="18">
        <f t="shared" si="77"/>
        <v>14.385000000000002</v>
      </c>
      <c r="M87" s="19">
        <f t="shared" si="78"/>
        <v>60</v>
      </c>
      <c r="N87" s="149">
        <v>15</v>
      </c>
      <c r="O87" s="150">
        <v>10.25</v>
      </c>
      <c r="P87" s="120">
        <f t="shared" si="70"/>
        <v>12.625</v>
      </c>
      <c r="Q87" s="121">
        <f t="shared" si="79"/>
        <v>6</v>
      </c>
      <c r="R87" s="135">
        <v>14.5</v>
      </c>
      <c r="S87" s="136">
        <v>9.25</v>
      </c>
      <c r="T87" s="120">
        <f t="shared" si="80"/>
        <v>11.875</v>
      </c>
      <c r="U87" s="121">
        <f t="shared" si="81"/>
        <v>6</v>
      </c>
      <c r="V87" s="135">
        <v>16.25</v>
      </c>
      <c r="W87" s="136">
        <v>17</v>
      </c>
      <c r="X87" s="120">
        <f t="shared" si="82"/>
        <v>16.625</v>
      </c>
      <c r="Y87" s="121">
        <f t="shared" si="83"/>
        <v>5</v>
      </c>
      <c r="Z87" s="124">
        <f t="shared" si="84"/>
        <v>13.708333333333334</v>
      </c>
      <c r="AA87" s="125">
        <f t="shared" si="85"/>
        <v>17</v>
      </c>
      <c r="AB87" s="136">
        <v>18</v>
      </c>
      <c r="AC87" s="126">
        <f t="shared" si="86"/>
        <v>18</v>
      </c>
      <c r="AD87" s="127">
        <f t="shared" si="87"/>
        <v>3</v>
      </c>
      <c r="AE87" s="135">
        <v>11.5</v>
      </c>
      <c r="AF87" s="136">
        <v>9.5</v>
      </c>
      <c r="AG87" s="120">
        <f t="shared" si="88"/>
        <v>10.5</v>
      </c>
      <c r="AH87" s="121">
        <f t="shared" si="89"/>
        <v>3</v>
      </c>
      <c r="AI87" s="135">
        <v>17.25</v>
      </c>
      <c r="AJ87" s="136">
        <v>9.5</v>
      </c>
      <c r="AK87" s="120">
        <f t="shared" si="90"/>
        <v>13.375</v>
      </c>
      <c r="AL87" s="121">
        <f t="shared" si="91"/>
        <v>3</v>
      </c>
      <c r="AM87" s="128">
        <f t="shared" si="92"/>
        <v>13.15</v>
      </c>
      <c r="AN87" s="129">
        <f t="shared" si="93"/>
        <v>9</v>
      </c>
      <c r="AO87" s="135">
        <v>12</v>
      </c>
      <c r="AP87" s="136">
        <v>10</v>
      </c>
      <c r="AQ87" s="120">
        <f t="shared" si="94"/>
        <v>11</v>
      </c>
      <c r="AR87" s="121">
        <f t="shared" si="95"/>
        <v>2</v>
      </c>
      <c r="AS87" s="135">
        <v>10</v>
      </c>
      <c r="AT87" s="136">
        <v>3.5</v>
      </c>
      <c r="AU87" s="120">
        <f t="shared" si="96"/>
        <v>6.75</v>
      </c>
      <c r="AV87" s="121">
        <f t="shared" si="97"/>
        <v>0</v>
      </c>
      <c r="AW87" s="128">
        <f t="shared" si="98"/>
        <v>9.5833333333333339</v>
      </c>
      <c r="AX87" s="129">
        <f t="shared" si="99"/>
        <v>2</v>
      </c>
      <c r="AY87" s="137">
        <v>19</v>
      </c>
      <c r="AZ87" s="131">
        <f t="shared" si="100"/>
        <v>19</v>
      </c>
      <c r="BA87" s="132">
        <f t="shared" si="101"/>
        <v>1</v>
      </c>
      <c r="BB87" s="128">
        <f t="shared" si="102"/>
        <v>19</v>
      </c>
      <c r="BC87" s="129">
        <f t="shared" si="103"/>
        <v>1</v>
      </c>
      <c r="BD87" s="133">
        <f t="shared" si="104"/>
        <v>13.05</v>
      </c>
      <c r="BE87" s="134">
        <f t="shared" si="105"/>
        <v>30</v>
      </c>
      <c r="BF87" s="149"/>
      <c r="BG87" s="150"/>
      <c r="BH87" s="142">
        <f t="shared" si="106"/>
        <v>0</v>
      </c>
      <c r="BI87" s="143">
        <f t="shared" si="107"/>
        <v>0</v>
      </c>
      <c r="BJ87" s="149"/>
      <c r="BK87" s="150"/>
      <c r="BL87" s="142">
        <f t="shared" si="108"/>
        <v>0</v>
      </c>
      <c r="BM87" s="143">
        <f t="shared" si="109"/>
        <v>0</v>
      </c>
      <c r="BN87" s="149"/>
      <c r="BO87" s="150"/>
      <c r="BP87" s="142">
        <f t="shared" si="130"/>
        <v>0</v>
      </c>
      <c r="BQ87" s="143">
        <f t="shared" si="131"/>
        <v>0</v>
      </c>
      <c r="BR87" s="149"/>
      <c r="BS87" s="150"/>
      <c r="BT87" s="142">
        <f t="shared" si="110"/>
        <v>0</v>
      </c>
      <c r="BU87" s="143">
        <f t="shared" si="111"/>
        <v>0</v>
      </c>
      <c r="BV87" s="144">
        <f t="shared" si="112"/>
        <v>0</v>
      </c>
      <c r="BW87" s="145">
        <f t="shared" si="113"/>
        <v>0</v>
      </c>
      <c r="BX87" s="149"/>
      <c r="BY87" s="150"/>
      <c r="BZ87" s="142">
        <f t="shared" si="114"/>
        <v>0</v>
      </c>
      <c r="CA87" s="143">
        <f t="shared" si="115"/>
        <v>0</v>
      </c>
      <c r="CB87" s="146">
        <f t="shared" si="116"/>
        <v>0</v>
      </c>
      <c r="CC87" s="145">
        <f t="shared" si="117"/>
        <v>0</v>
      </c>
      <c r="CD87" s="150"/>
      <c r="CE87" s="147">
        <f t="shared" si="118"/>
        <v>0</v>
      </c>
      <c r="CF87" s="148">
        <f t="shared" si="119"/>
        <v>0</v>
      </c>
      <c r="CG87" s="146">
        <f t="shared" si="120"/>
        <v>0</v>
      </c>
      <c r="CH87" s="145">
        <f t="shared" si="121"/>
        <v>0</v>
      </c>
      <c r="CI87" s="149"/>
      <c r="CJ87" s="150"/>
      <c r="CK87" s="142">
        <f t="shared" si="122"/>
        <v>0</v>
      </c>
      <c r="CL87" s="143">
        <f t="shared" si="123"/>
        <v>0</v>
      </c>
      <c r="CM87" s="146">
        <f t="shared" si="124"/>
        <v>0</v>
      </c>
      <c r="CN87" s="145">
        <f t="shared" si="125"/>
        <v>0</v>
      </c>
      <c r="CO87" s="21">
        <f t="shared" si="126"/>
        <v>0</v>
      </c>
      <c r="CP87" s="22">
        <f t="shared" si="127"/>
        <v>0</v>
      </c>
      <c r="CQ87" s="2">
        <f t="shared" si="71"/>
        <v>13.05</v>
      </c>
      <c r="CR87" s="3">
        <f t="shared" si="72"/>
        <v>30</v>
      </c>
      <c r="CS87" s="4">
        <f t="shared" si="73"/>
        <v>0</v>
      </c>
      <c r="CT87" s="5">
        <f t="shared" si="74"/>
        <v>0</v>
      </c>
      <c r="CU87" s="23">
        <f t="shared" si="75"/>
        <v>6.5250000000000004</v>
      </c>
      <c r="CV87" s="6">
        <f t="shared" si="76"/>
        <v>30</v>
      </c>
      <c r="CW87" s="20">
        <f t="shared" si="128"/>
        <v>90</v>
      </c>
      <c r="CX87" s="9" t="str">
        <f t="shared" si="129"/>
        <v>مؤجل(ة)</v>
      </c>
      <c r="CY87" s="10"/>
      <c r="CZ87" s="15"/>
      <c r="DA87" s="12"/>
    </row>
    <row r="88" spans="1:105" ht="29.25" customHeight="1" thickBot="1">
      <c r="B88" s="164">
        <f t="shared" si="132"/>
        <v>36</v>
      </c>
      <c r="C88" s="161" t="s">
        <v>232</v>
      </c>
      <c r="D88" s="165" t="s">
        <v>233</v>
      </c>
      <c r="E88" s="11" t="s">
        <v>632</v>
      </c>
      <c r="F88" s="32">
        <v>35770</v>
      </c>
      <c r="G88" s="33" t="s">
        <v>83</v>
      </c>
      <c r="H88" s="28">
        <v>9.8000000000000007</v>
      </c>
      <c r="I88" s="29">
        <v>30</v>
      </c>
      <c r="J88" s="30">
        <v>10.84</v>
      </c>
      <c r="K88" s="31">
        <v>30</v>
      </c>
      <c r="L88" s="18">
        <f t="shared" si="77"/>
        <v>10.32</v>
      </c>
      <c r="M88" s="19">
        <f t="shared" si="78"/>
        <v>60</v>
      </c>
      <c r="N88" s="149">
        <v>17.5</v>
      </c>
      <c r="O88" s="150">
        <v>7.25</v>
      </c>
      <c r="P88" s="120">
        <f t="shared" si="70"/>
        <v>12.375</v>
      </c>
      <c r="Q88" s="121">
        <f t="shared" si="79"/>
        <v>6</v>
      </c>
      <c r="R88" s="135">
        <v>14.5</v>
      </c>
      <c r="S88" s="136">
        <v>10.5</v>
      </c>
      <c r="T88" s="120">
        <f t="shared" si="80"/>
        <v>12.5</v>
      </c>
      <c r="U88" s="121">
        <f t="shared" si="81"/>
        <v>6</v>
      </c>
      <c r="V88" s="135">
        <v>12</v>
      </c>
      <c r="W88" s="136">
        <v>8.5</v>
      </c>
      <c r="X88" s="120">
        <f t="shared" si="82"/>
        <v>10.25</v>
      </c>
      <c r="Y88" s="121">
        <f t="shared" si="83"/>
        <v>5</v>
      </c>
      <c r="Z88" s="124">
        <f t="shared" si="84"/>
        <v>11.708333333333334</v>
      </c>
      <c r="AA88" s="125">
        <f t="shared" si="85"/>
        <v>17</v>
      </c>
      <c r="AB88" s="136">
        <v>13</v>
      </c>
      <c r="AC88" s="126">
        <f t="shared" si="86"/>
        <v>13</v>
      </c>
      <c r="AD88" s="127">
        <f t="shared" si="87"/>
        <v>3</v>
      </c>
      <c r="AE88" s="135">
        <v>16</v>
      </c>
      <c r="AF88" s="136">
        <v>6</v>
      </c>
      <c r="AG88" s="120">
        <f t="shared" si="88"/>
        <v>11</v>
      </c>
      <c r="AH88" s="121">
        <f t="shared" si="89"/>
        <v>3</v>
      </c>
      <c r="AI88" s="135">
        <v>13.5</v>
      </c>
      <c r="AJ88" s="136">
        <v>8.5</v>
      </c>
      <c r="AK88" s="120">
        <f t="shared" si="90"/>
        <v>11</v>
      </c>
      <c r="AL88" s="121">
        <f t="shared" si="91"/>
        <v>3</v>
      </c>
      <c r="AM88" s="128">
        <f t="shared" si="92"/>
        <v>11.4</v>
      </c>
      <c r="AN88" s="129">
        <f t="shared" si="93"/>
        <v>9</v>
      </c>
      <c r="AO88" s="135">
        <v>12</v>
      </c>
      <c r="AP88" s="136">
        <v>4</v>
      </c>
      <c r="AQ88" s="120">
        <f t="shared" si="94"/>
        <v>8</v>
      </c>
      <c r="AR88" s="121">
        <f t="shared" si="95"/>
        <v>0</v>
      </c>
      <c r="AS88" s="135">
        <v>16</v>
      </c>
      <c r="AT88" s="136">
        <v>16.5</v>
      </c>
      <c r="AU88" s="120">
        <f t="shared" si="96"/>
        <v>16.25</v>
      </c>
      <c r="AV88" s="121">
        <f t="shared" si="97"/>
        <v>1</v>
      </c>
      <c r="AW88" s="128">
        <f t="shared" si="98"/>
        <v>10.75</v>
      </c>
      <c r="AX88" s="129">
        <f t="shared" si="99"/>
        <v>3</v>
      </c>
      <c r="AY88" s="137">
        <v>7.5</v>
      </c>
      <c r="AZ88" s="131">
        <f t="shared" si="100"/>
        <v>7.5</v>
      </c>
      <c r="BA88" s="132">
        <f t="shared" si="101"/>
        <v>0</v>
      </c>
      <c r="BB88" s="128">
        <f t="shared" si="102"/>
        <v>7.5</v>
      </c>
      <c r="BC88" s="129">
        <f t="shared" si="103"/>
        <v>0</v>
      </c>
      <c r="BD88" s="133">
        <f t="shared" si="104"/>
        <v>11.133333333333333</v>
      </c>
      <c r="BE88" s="134">
        <f t="shared" si="105"/>
        <v>30</v>
      </c>
      <c r="BF88" s="149"/>
      <c r="BG88" s="150"/>
      <c r="BH88" s="142">
        <f t="shared" si="106"/>
        <v>0</v>
      </c>
      <c r="BI88" s="143">
        <f t="shared" si="107"/>
        <v>0</v>
      </c>
      <c r="BJ88" s="149"/>
      <c r="BK88" s="150"/>
      <c r="BL88" s="142">
        <f t="shared" si="108"/>
        <v>0</v>
      </c>
      <c r="BM88" s="143">
        <f t="shared" si="109"/>
        <v>0</v>
      </c>
      <c r="BN88" s="149"/>
      <c r="BO88" s="150"/>
      <c r="BP88" s="142">
        <f t="shared" si="130"/>
        <v>0</v>
      </c>
      <c r="BQ88" s="143">
        <f t="shared" si="131"/>
        <v>0</v>
      </c>
      <c r="BR88" s="149"/>
      <c r="BS88" s="150"/>
      <c r="BT88" s="142">
        <f t="shared" si="110"/>
        <v>0</v>
      </c>
      <c r="BU88" s="143">
        <f t="shared" si="111"/>
        <v>0</v>
      </c>
      <c r="BV88" s="144">
        <f t="shared" si="112"/>
        <v>0</v>
      </c>
      <c r="BW88" s="145">
        <f t="shared" si="113"/>
        <v>0</v>
      </c>
      <c r="BX88" s="149"/>
      <c r="BY88" s="150"/>
      <c r="BZ88" s="142">
        <f t="shared" si="114"/>
        <v>0</v>
      </c>
      <c r="CA88" s="143">
        <f t="shared" si="115"/>
        <v>0</v>
      </c>
      <c r="CB88" s="146">
        <f t="shared" si="116"/>
        <v>0</v>
      </c>
      <c r="CC88" s="145">
        <f t="shared" si="117"/>
        <v>0</v>
      </c>
      <c r="CD88" s="150"/>
      <c r="CE88" s="147">
        <f t="shared" si="118"/>
        <v>0</v>
      </c>
      <c r="CF88" s="148">
        <f t="shared" si="119"/>
        <v>0</v>
      </c>
      <c r="CG88" s="146">
        <f t="shared" si="120"/>
        <v>0</v>
      </c>
      <c r="CH88" s="145">
        <f t="shared" si="121"/>
        <v>0</v>
      </c>
      <c r="CI88" s="149"/>
      <c r="CJ88" s="150"/>
      <c r="CK88" s="142">
        <f t="shared" si="122"/>
        <v>0</v>
      </c>
      <c r="CL88" s="143">
        <f t="shared" si="123"/>
        <v>0</v>
      </c>
      <c r="CM88" s="146">
        <f t="shared" si="124"/>
        <v>0</v>
      </c>
      <c r="CN88" s="145">
        <f t="shared" si="125"/>
        <v>0</v>
      </c>
      <c r="CO88" s="21">
        <f t="shared" si="126"/>
        <v>0</v>
      </c>
      <c r="CP88" s="22">
        <f t="shared" si="127"/>
        <v>0</v>
      </c>
      <c r="CQ88" s="2">
        <f t="shared" si="71"/>
        <v>11.133333333333333</v>
      </c>
      <c r="CR88" s="3">
        <f t="shared" si="72"/>
        <v>30</v>
      </c>
      <c r="CS88" s="4">
        <f t="shared" si="73"/>
        <v>0</v>
      </c>
      <c r="CT88" s="5">
        <f t="shared" si="74"/>
        <v>0</v>
      </c>
      <c r="CU88" s="23">
        <f t="shared" si="75"/>
        <v>5.5666666666666664</v>
      </c>
      <c r="CV88" s="6">
        <f t="shared" si="76"/>
        <v>30</v>
      </c>
      <c r="CW88" s="20">
        <f t="shared" si="128"/>
        <v>90</v>
      </c>
      <c r="CX88" s="9" t="str">
        <f t="shared" si="129"/>
        <v>مؤجل(ة)</v>
      </c>
      <c r="CZ88" s="16"/>
      <c r="DA88" s="12"/>
    </row>
    <row r="89" spans="1:105" ht="29.25" customHeight="1" thickBot="1">
      <c r="B89" s="164">
        <f t="shared" si="132"/>
        <v>37</v>
      </c>
      <c r="C89" s="161" t="s">
        <v>234</v>
      </c>
      <c r="D89" s="165" t="s">
        <v>235</v>
      </c>
      <c r="E89" s="13" t="s">
        <v>633</v>
      </c>
      <c r="F89" s="32">
        <v>36203</v>
      </c>
      <c r="G89" s="33" t="s">
        <v>83</v>
      </c>
      <c r="H89" s="28">
        <v>11.48</v>
      </c>
      <c r="I89" s="29">
        <v>30</v>
      </c>
      <c r="J89" s="30">
        <v>10.77</v>
      </c>
      <c r="K89" s="31">
        <v>30</v>
      </c>
      <c r="L89" s="18">
        <f t="shared" si="77"/>
        <v>11.125</v>
      </c>
      <c r="M89" s="19">
        <f t="shared" si="78"/>
        <v>60</v>
      </c>
      <c r="N89" s="149">
        <v>16.5</v>
      </c>
      <c r="O89" s="150">
        <v>16</v>
      </c>
      <c r="P89" s="120">
        <f t="shared" si="70"/>
        <v>16.25</v>
      </c>
      <c r="Q89" s="121">
        <f t="shared" si="79"/>
        <v>6</v>
      </c>
      <c r="R89" s="135">
        <v>14.5</v>
      </c>
      <c r="S89" s="136">
        <v>10</v>
      </c>
      <c r="T89" s="120">
        <f t="shared" si="80"/>
        <v>12.25</v>
      </c>
      <c r="U89" s="121">
        <f t="shared" si="81"/>
        <v>6</v>
      </c>
      <c r="V89" s="135">
        <v>11</v>
      </c>
      <c r="W89" s="136">
        <v>10</v>
      </c>
      <c r="X89" s="120">
        <f t="shared" si="82"/>
        <v>10.5</v>
      </c>
      <c r="Y89" s="121">
        <f t="shared" si="83"/>
        <v>5</v>
      </c>
      <c r="Z89" s="124">
        <f t="shared" si="84"/>
        <v>13</v>
      </c>
      <c r="AA89" s="125">
        <f t="shared" si="85"/>
        <v>17</v>
      </c>
      <c r="AB89" s="136">
        <v>12</v>
      </c>
      <c r="AC89" s="126">
        <f t="shared" si="86"/>
        <v>12</v>
      </c>
      <c r="AD89" s="127">
        <f t="shared" si="87"/>
        <v>3</v>
      </c>
      <c r="AE89" s="135">
        <v>14</v>
      </c>
      <c r="AF89" s="136">
        <v>6</v>
      </c>
      <c r="AG89" s="120">
        <f t="shared" si="88"/>
        <v>10</v>
      </c>
      <c r="AH89" s="121">
        <f t="shared" si="89"/>
        <v>3</v>
      </c>
      <c r="AI89" s="135">
        <v>6</v>
      </c>
      <c r="AJ89" s="136">
        <v>3.5</v>
      </c>
      <c r="AK89" s="120">
        <f t="shared" si="90"/>
        <v>4.75</v>
      </c>
      <c r="AL89" s="121">
        <f t="shared" si="91"/>
        <v>0</v>
      </c>
      <c r="AM89" s="128">
        <f t="shared" si="92"/>
        <v>8.3000000000000007</v>
      </c>
      <c r="AN89" s="129">
        <f t="shared" si="93"/>
        <v>6</v>
      </c>
      <c r="AO89" s="135">
        <v>12</v>
      </c>
      <c r="AP89" s="136">
        <v>11</v>
      </c>
      <c r="AQ89" s="120">
        <f t="shared" si="94"/>
        <v>11.5</v>
      </c>
      <c r="AR89" s="121">
        <f t="shared" si="95"/>
        <v>2</v>
      </c>
      <c r="AS89" s="135">
        <v>16</v>
      </c>
      <c r="AT89" s="136">
        <v>19</v>
      </c>
      <c r="AU89" s="120">
        <f t="shared" si="96"/>
        <v>17.5</v>
      </c>
      <c r="AV89" s="121">
        <f t="shared" si="97"/>
        <v>1</v>
      </c>
      <c r="AW89" s="128">
        <f t="shared" si="98"/>
        <v>13.5</v>
      </c>
      <c r="AX89" s="129">
        <f t="shared" si="99"/>
        <v>3</v>
      </c>
      <c r="AY89" s="137">
        <v>14.5</v>
      </c>
      <c r="AZ89" s="131">
        <f t="shared" si="100"/>
        <v>14.5</v>
      </c>
      <c r="BA89" s="132">
        <f t="shared" si="101"/>
        <v>1</v>
      </c>
      <c r="BB89" s="128">
        <f t="shared" si="102"/>
        <v>14.5</v>
      </c>
      <c r="BC89" s="129">
        <f t="shared" si="103"/>
        <v>1</v>
      </c>
      <c r="BD89" s="133">
        <f t="shared" si="104"/>
        <v>11.633333333333333</v>
      </c>
      <c r="BE89" s="134">
        <f t="shared" si="105"/>
        <v>30</v>
      </c>
      <c r="BF89" s="149"/>
      <c r="BG89" s="150"/>
      <c r="BH89" s="142">
        <f t="shared" si="106"/>
        <v>0</v>
      </c>
      <c r="BI89" s="143">
        <f t="shared" si="107"/>
        <v>0</v>
      </c>
      <c r="BJ89" s="149"/>
      <c r="BK89" s="150"/>
      <c r="BL89" s="142">
        <f t="shared" si="108"/>
        <v>0</v>
      </c>
      <c r="BM89" s="143">
        <f t="shared" si="109"/>
        <v>0</v>
      </c>
      <c r="BN89" s="149"/>
      <c r="BO89" s="150"/>
      <c r="BP89" s="142">
        <f t="shared" si="130"/>
        <v>0</v>
      </c>
      <c r="BQ89" s="143">
        <f t="shared" si="131"/>
        <v>0</v>
      </c>
      <c r="BR89" s="149"/>
      <c r="BS89" s="150"/>
      <c r="BT89" s="142">
        <f t="shared" si="110"/>
        <v>0</v>
      </c>
      <c r="BU89" s="143">
        <f t="shared" si="111"/>
        <v>0</v>
      </c>
      <c r="BV89" s="144">
        <f t="shared" si="112"/>
        <v>0</v>
      </c>
      <c r="BW89" s="145">
        <f t="shared" si="113"/>
        <v>0</v>
      </c>
      <c r="BX89" s="149"/>
      <c r="BY89" s="150"/>
      <c r="BZ89" s="142">
        <f t="shared" si="114"/>
        <v>0</v>
      </c>
      <c r="CA89" s="143">
        <f t="shared" si="115"/>
        <v>0</v>
      </c>
      <c r="CB89" s="146">
        <f t="shared" si="116"/>
        <v>0</v>
      </c>
      <c r="CC89" s="145">
        <f t="shared" si="117"/>
        <v>0</v>
      </c>
      <c r="CD89" s="150"/>
      <c r="CE89" s="147">
        <f t="shared" si="118"/>
        <v>0</v>
      </c>
      <c r="CF89" s="148">
        <f t="shared" si="119"/>
        <v>0</v>
      </c>
      <c r="CG89" s="146">
        <f t="shared" si="120"/>
        <v>0</v>
      </c>
      <c r="CH89" s="145">
        <f t="shared" si="121"/>
        <v>0</v>
      </c>
      <c r="CI89" s="149"/>
      <c r="CJ89" s="150"/>
      <c r="CK89" s="142">
        <f t="shared" si="122"/>
        <v>0</v>
      </c>
      <c r="CL89" s="143">
        <f t="shared" si="123"/>
        <v>0</v>
      </c>
      <c r="CM89" s="146">
        <f t="shared" si="124"/>
        <v>0</v>
      </c>
      <c r="CN89" s="145">
        <f t="shared" si="125"/>
        <v>0</v>
      </c>
      <c r="CO89" s="21">
        <f t="shared" si="126"/>
        <v>0</v>
      </c>
      <c r="CP89" s="22">
        <f t="shared" si="127"/>
        <v>0</v>
      </c>
      <c r="CQ89" s="2">
        <f t="shared" si="71"/>
        <v>11.633333333333333</v>
      </c>
      <c r="CR89" s="3">
        <f t="shared" si="72"/>
        <v>30</v>
      </c>
      <c r="CS89" s="4">
        <f t="shared" si="73"/>
        <v>0</v>
      </c>
      <c r="CT89" s="5">
        <f t="shared" si="74"/>
        <v>0</v>
      </c>
      <c r="CU89" s="23">
        <f t="shared" si="75"/>
        <v>5.8166666666666664</v>
      </c>
      <c r="CV89" s="6">
        <f t="shared" si="76"/>
        <v>30</v>
      </c>
      <c r="CW89" s="20">
        <f t="shared" si="128"/>
        <v>90</v>
      </c>
      <c r="CX89" s="9" t="str">
        <f t="shared" si="129"/>
        <v>مؤجل(ة)</v>
      </c>
      <c r="CY89" s="10"/>
      <c r="CZ89" s="15"/>
      <c r="DA89" s="12"/>
    </row>
    <row r="90" spans="1:105" ht="29.25" hidden="1" customHeight="1" thickBot="1">
      <c r="B90" s="164">
        <f t="shared" si="132"/>
        <v>38</v>
      </c>
      <c r="C90" s="167"/>
      <c r="D90" s="165"/>
      <c r="E90" s="13"/>
      <c r="F90" s="32"/>
      <c r="G90" s="33"/>
      <c r="H90" s="28"/>
      <c r="I90" s="29"/>
      <c r="J90" s="30"/>
      <c r="K90" s="31"/>
      <c r="L90" s="18">
        <f t="shared" si="77"/>
        <v>0</v>
      </c>
      <c r="M90" s="19">
        <f t="shared" si="78"/>
        <v>0</v>
      </c>
      <c r="N90" s="149"/>
      <c r="O90" s="150"/>
      <c r="P90" s="120">
        <f t="shared" si="70"/>
        <v>0</v>
      </c>
      <c r="Q90" s="121">
        <f t="shared" si="79"/>
        <v>0</v>
      </c>
      <c r="R90" s="135"/>
      <c r="S90" s="136"/>
      <c r="T90" s="120">
        <f t="shared" si="80"/>
        <v>0</v>
      </c>
      <c r="U90" s="121">
        <f t="shared" si="81"/>
        <v>0</v>
      </c>
      <c r="V90" s="135"/>
      <c r="W90" s="136"/>
      <c r="X90" s="120">
        <f t="shared" si="82"/>
        <v>0</v>
      </c>
      <c r="Y90" s="121">
        <f t="shared" si="83"/>
        <v>0</v>
      </c>
      <c r="Z90" s="124">
        <f t="shared" si="84"/>
        <v>0</v>
      </c>
      <c r="AA90" s="125">
        <f t="shared" si="85"/>
        <v>0</v>
      </c>
      <c r="AB90" s="136"/>
      <c r="AC90" s="126">
        <f t="shared" si="86"/>
        <v>0</v>
      </c>
      <c r="AD90" s="127">
        <f t="shared" si="87"/>
        <v>0</v>
      </c>
      <c r="AE90" s="135"/>
      <c r="AF90" s="136"/>
      <c r="AG90" s="120">
        <f t="shared" si="88"/>
        <v>0</v>
      </c>
      <c r="AH90" s="121">
        <f t="shared" si="89"/>
        <v>0</v>
      </c>
      <c r="AI90" s="135"/>
      <c r="AJ90" s="136"/>
      <c r="AK90" s="120">
        <f t="shared" si="90"/>
        <v>0</v>
      </c>
      <c r="AL90" s="121">
        <f t="shared" si="91"/>
        <v>0</v>
      </c>
      <c r="AM90" s="128">
        <f t="shared" si="92"/>
        <v>0</v>
      </c>
      <c r="AN90" s="129">
        <f t="shared" si="93"/>
        <v>0</v>
      </c>
      <c r="AO90" s="135"/>
      <c r="AP90" s="136"/>
      <c r="AQ90" s="120">
        <f t="shared" si="94"/>
        <v>0</v>
      </c>
      <c r="AR90" s="121">
        <f t="shared" si="95"/>
        <v>0</v>
      </c>
      <c r="AS90" s="135"/>
      <c r="AT90" s="136"/>
      <c r="AU90" s="120">
        <f t="shared" si="96"/>
        <v>0</v>
      </c>
      <c r="AV90" s="121">
        <f t="shared" si="97"/>
        <v>0</v>
      </c>
      <c r="AW90" s="128">
        <f t="shared" si="98"/>
        <v>0</v>
      </c>
      <c r="AX90" s="129">
        <f t="shared" si="99"/>
        <v>0</v>
      </c>
      <c r="AY90" s="137"/>
      <c r="AZ90" s="131">
        <f t="shared" si="100"/>
        <v>0</v>
      </c>
      <c r="BA90" s="132">
        <f t="shared" si="101"/>
        <v>0</v>
      </c>
      <c r="BB90" s="128">
        <f t="shared" si="102"/>
        <v>0</v>
      </c>
      <c r="BC90" s="129">
        <f t="shared" si="103"/>
        <v>0</v>
      </c>
      <c r="BD90" s="133">
        <f t="shared" si="104"/>
        <v>0</v>
      </c>
      <c r="BE90" s="134">
        <f t="shared" si="105"/>
        <v>0</v>
      </c>
      <c r="BF90" s="149"/>
      <c r="BG90" s="150"/>
      <c r="BH90" s="142">
        <f t="shared" si="106"/>
        <v>0</v>
      </c>
      <c r="BI90" s="143">
        <f t="shared" si="107"/>
        <v>0</v>
      </c>
      <c r="BJ90" s="149"/>
      <c r="BK90" s="150"/>
      <c r="BL90" s="142">
        <f t="shared" si="108"/>
        <v>0</v>
      </c>
      <c r="BM90" s="143">
        <f t="shared" si="109"/>
        <v>0</v>
      </c>
      <c r="BN90" s="149"/>
      <c r="BO90" s="150"/>
      <c r="BP90" s="142">
        <f t="shared" si="130"/>
        <v>0</v>
      </c>
      <c r="BQ90" s="143">
        <f t="shared" si="131"/>
        <v>0</v>
      </c>
      <c r="BR90" s="149"/>
      <c r="BS90" s="150"/>
      <c r="BT90" s="142">
        <f t="shared" si="110"/>
        <v>0</v>
      </c>
      <c r="BU90" s="143">
        <f t="shared" si="111"/>
        <v>0</v>
      </c>
      <c r="BV90" s="144">
        <f t="shared" si="112"/>
        <v>0</v>
      </c>
      <c r="BW90" s="145">
        <f t="shared" si="113"/>
        <v>0</v>
      </c>
      <c r="BX90" s="149"/>
      <c r="BY90" s="150"/>
      <c r="BZ90" s="142">
        <f t="shared" si="114"/>
        <v>0</v>
      </c>
      <c r="CA90" s="143">
        <f t="shared" si="115"/>
        <v>0</v>
      </c>
      <c r="CB90" s="146">
        <f t="shared" si="116"/>
        <v>0</v>
      </c>
      <c r="CC90" s="145">
        <f t="shared" si="117"/>
        <v>0</v>
      </c>
      <c r="CD90" s="150"/>
      <c r="CE90" s="147">
        <f t="shared" si="118"/>
        <v>0</v>
      </c>
      <c r="CF90" s="148">
        <f t="shared" si="119"/>
        <v>0</v>
      </c>
      <c r="CG90" s="146">
        <f t="shared" si="120"/>
        <v>0</v>
      </c>
      <c r="CH90" s="145">
        <f t="shared" si="121"/>
        <v>0</v>
      </c>
      <c r="CI90" s="149"/>
      <c r="CJ90" s="150"/>
      <c r="CK90" s="142">
        <f t="shared" si="122"/>
        <v>0</v>
      </c>
      <c r="CL90" s="143">
        <f t="shared" si="123"/>
        <v>0</v>
      </c>
      <c r="CM90" s="146">
        <f t="shared" si="124"/>
        <v>0</v>
      </c>
      <c r="CN90" s="145">
        <f t="shared" si="125"/>
        <v>0</v>
      </c>
      <c r="CO90" s="21">
        <f t="shared" si="126"/>
        <v>0</v>
      </c>
      <c r="CP90" s="22">
        <f t="shared" si="127"/>
        <v>0</v>
      </c>
      <c r="CQ90" s="2">
        <f t="shared" si="71"/>
        <v>0</v>
      </c>
      <c r="CR90" s="3">
        <f t="shared" si="72"/>
        <v>0</v>
      </c>
      <c r="CS90" s="4">
        <f t="shared" si="73"/>
        <v>0</v>
      </c>
      <c r="CT90" s="5">
        <f t="shared" si="74"/>
        <v>0</v>
      </c>
      <c r="CU90" s="23">
        <f t="shared" si="75"/>
        <v>0</v>
      </c>
      <c r="CV90" s="6">
        <f t="shared" si="76"/>
        <v>0</v>
      </c>
      <c r="CW90" s="20">
        <f t="shared" si="128"/>
        <v>0</v>
      </c>
      <c r="CX90" s="9" t="str">
        <f t="shared" si="129"/>
        <v>مؤجل(ة)</v>
      </c>
      <c r="CY90" s="10"/>
      <c r="CZ90" s="15"/>
      <c r="DA90" s="12"/>
    </row>
    <row r="91" spans="1:105" ht="29.25" hidden="1" customHeight="1" thickBot="1">
      <c r="B91" s="1">
        <f>B90+1</f>
        <v>39</v>
      </c>
      <c r="C91" s="138"/>
      <c r="D91" s="138"/>
      <c r="E91" s="13"/>
      <c r="F91" s="32"/>
      <c r="G91" s="33"/>
      <c r="H91" s="28"/>
      <c r="I91" s="29"/>
      <c r="J91" s="30"/>
      <c r="K91" s="31"/>
      <c r="L91" s="18">
        <f t="shared" si="77"/>
        <v>0</v>
      </c>
      <c r="M91" s="19">
        <f t="shared" si="78"/>
        <v>0</v>
      </c>
      <c r="N91" s="149"/>
      <c r="O91" s="150"/>
      <c r="P91" s="120">
        <f t="shared" si="70"/>
        <v>0</v>
      </c>
      <c r="Q91" s="121">
        <f t="shared" si="79"/>
        <v>0</v>
      </c>
      <c r="R91" s="135"/>
      <c r="S91" s="136"/>
      <c r="T91" s="120">
        <f t="shared" si="80"/>
        <v>0</v>
      </c>
      <c r="U91" s="121">
        <f t="shared" si="81"/>
        <v>0</v>
      </c>
      <c r="V91" s="135"/>
      <c r="W91" s="136"/>
      <c r="X91" s="120">
        <f t="shared" si="82"/>
        <v>0</v>
      </c>
      <c r="Y91" s="121">
        <f t="shared" si="83"/>
        <v>0</v>
      </c>
      <c r="Z91" s="124">
        <f t="shared" si="84"/>
        <v>0</v>
      </c>
      <c r="AA91" s="125">
        <f t="shared" si="85"/>
        <v>0</v>
      </c>
      <c r="AB91" s="136"/>
      <c r="AC91" s="126">
        <f t="shared" si="86"/>
        <v>0</v>
      </c>
      <c r="AD91" s="127">
        <f t="shared" si="87"/>
        <v>0</v>
      </c>
      <c r="AE91" s="135"/>
      <c r="AF91" s="136"/>
      <c r="AG91" s="120">
        <f t="shared" si="88"/>
        <v>0</v>
      </c>
      <c r="AH91" s="121">
        <f t="shared" si="89"/>
        <v>0</v>
      </c>
      <c r="AI91" s="135"/>
      <c r="AJ91" s="136"/>
      <c r="AK91" s="120">
        <f t="shared" si="90"/>
        <v>0</v>
      </c>
      <c r="AL91" s="121">
        <f t="shared" si="91"/>
        <v>0</v>
      </c>
      <c r="AM91" s="128">
        <f t="shared" si="92"/>
        <v>0</v>
      </c>
      <c r="AN91" s="129">
        <f t="shared" si="93"/>
        <v>0</v>
      </c>
      <c r="AO91" s="135"/>
      <c r="AP91" s="136"/>
      <c r="AQ91" s="120">
        <f t="shared" si="94"/>
        <v>0</v>
      </c>
      <c r="AR91" s="121">
        <f t="shared" si="95"/>
        <v>0</v>
      </c>
      <c r="AS91" s="135"/>
      <c r="AT91" s="136"/>
      <c r="AU91" s="120">
        <f t="shared" si="96"/>
        <v>0</v>
      </c>
      <c r="AV91" s="121">
        <f t="shared" si="97"/>
        <v>0</v>
      </c>
      <c r="AW91" s="128">
        <f t="shared" si="98"/>
        <v>0</v>
      </c>
      <c r="AX91" s="129">
        <f t="shared" si="99"/>
        <v>0</v>
      </c>
      <c r="AY91" s="137"/>
      <c r="AZ91" s="131">
        <f t="shared" si="100"/>
        <v>0</v>
      </c>
      <c r="BA91" s="132">
        <f t="shared" si="101"/>
        <v>0</v>
      </c>
      <c r="BB91" s="128">
        <f t="shared" si="102"/>
        <v>0</v>
      </c>
      <c r="BC91" s="129">
        <f t="shared" si="103"/>
        <v>0</v>
      </c>
      <c r="BD91" s="133">
        <f t="shared" si="104"/>
        <v>0</v>
      </c>
      <c r="BE91" s="134">
        <f t="shared" si="105"/>
        <v>0</v>
      </c>
      <c r="BF91" s="149"/>
      <c r="BG91" s="150"/>
      <c r="BH91" s="142">
        <f t="shared" si="106"/>
        <v>0</v>
      </c>
      <c r="BI91" s="143">
        <f t="shared" si="107"/>
        <v>0</v>
      </c>
      <c r="BJ91" s="149"/>
      <c r="BK91" s="150"/>
      <c r="BL91" s="142">
        <f t="shared" si="108"/>
        <v>0</v>
      </c>
      <c r="BM91" s="143">
        <f t="shared" si="109"/>
        <v>0</v>
      </c>
      <c r="BN91" s="149"/>
      <c r="BO91" s="150"/>
      <c r="BP91" s="142">
        <f t="shared" si="130"/>
        <v>0</v>
      </c>
      <c r="BQ91" s="143">
        <f t="shared" si="131"/>
        <v>0</v>
      </c>
      <c r="BR91" s="149"/>
      <c r="BS91" s="150"/>
      <c r="BT91" s="142">
        <f t="shared" si="110"/>
        <v>0</v>
      </c>
      <c r="BU91" s="143">
        <f t="shared" si="111"/>
        <v>0</v>
      </c>
      <c r="BV91" s="144">
        <f t="shared" si="112"/>
        <v>0</v>
      </c>
      <c r="BW91" s="145">
        <f t="shared" si="113"/>
        <v>0</v>
      </c>
      <c r="BX91" s="149"/>
      <c r="BY91" s="150"/>
      <c r="BZ91" s="142">
        <f t="shared" si="114"/>
        <v>0</v>
      </c>
      <c r="CA91" s="143">
        <f t="shared" si="115"/>
        <v>0</v>
      </c>
      <c r="CB91" s="146">
        <f t="shared" si="116"/>
        <v>0</v>
      </c>
      <c r="CC91" s="145">
        <f t="shared" si="117"/>
        <v>0</v>
      </c>
      <c r="CD91" s="150"/>
      <c r="CE91" s="147">
        <f t="shared" si="118"/>
        <v>0</v>
      </c>
      <c r="CF91" s="148">
        <f t="shared" si="119"/>
        <v>0</v>
      </c>
      <c r="CG91" s="146">
        <f t="shared" si="120"/>
        <v>0</v>
      </c>
      <c r="CH91" s="145">
        <f t="shared" si="121"/>
        <v>0</v>
      </c>
      <c r="CI91" s="149"/>
      <c r="CJ91" s="150"/>
      <c r="CK91" s="142">
        <f t="shared" si="122"/>
        <v>0</v>
      </c>
      <c r="CL91" s="143">
        <f t="shared" si="123"/>
        <v>0</v>
      </c>
      <c r="CM91" s="146">
        <f t="shared" si="124"/>
        <v>0</v>
      </c>
      <c r="CN91" s="145">
        <f t="shared" si="125"/>
        <v>0</v>
      </c>
      <c r="CO91" s="21">
        <f t="shared" si="126"/>
        <v>0</v>
      </c>
      <c r="CP91" s="22">
        <f t="shared" si="127"/>
        <v>0</v>
      </c>
      <c r="CQ91" s="2">
        <f t="shared" si="71"/>
        <v>0</v>
      </c>
      <c r="CR91" s="3">
        <f t="shared" si="72"/>
        <v>0</v>
      </c>
      <c r="CS91" s="4">
        <f t="shared" si="73"/>
        <v>0</v>
      </c>
      <c r="CT91" s="5">
        <f t="shared" si="74"/>
        <v>0</v>
      </c>
      <c r="CU91" s="23">
        <f t="shared" si="75"/>
        <v>0</v>
      </c>
      <c r="CV91" s="6">
        <f t="shared" si="76"/>
        <v>0</v>
      </c>
      <c r="CW91" s="20">
        <f t="shared" si="128"/>
        <v>0</v>
      </c>
      <c r="CX91" s="9" t="s">
        <v>94</v>
      </c>
      <c r="CY91" s="10"/>
      <c r="CZ91" s="15"/>
      <c r="DA91" s="12"/>
    </row>
    <row r="92" spans="1:105" ht="30.75" customHeight="1">
      <c r="B92" s="307" t="s">
        <v>14</v>
      </c>
      <c r="C92" s="308"/>
      <c r="D92" s="308"/>
      <c r="E92" s="309"/>
      <c r="F92" s="89"/>
      <c r="G92" s="89"/>
      <c r="H92" s="89"/>
      <c r="I92" s="89"/>
      <c r="J92" s="89"/>
      <c r="K92" s="89"/>
      <c r="L92" s="89"/>
      <c r="M92" s="89"/>
      <c r="N92" s="199" t="s">
        <v>12</v>
      </c>
      <c r="O92" s="200"/>
      <c r="P92" s="200"/>
      <c r="Q92" s="201"/>
      <c r="R92" s="199" t="s">
        <v>12</v>
      </c>
      <c r="S92" s="200"/>
      <c r="T92" s="200"/>
      <c r="U92" s="201"/>
      <c r="V92" s="199" t="s">
        <v>12</v>
      </c>
      <c r="W92" s="200"/>
      <c r="X92" s="200"/>
      <c r="Y92" s="201"/>
      <c r="Z92" s="89"/>
      <c r="AA92" s="89"/>
      <c r="AB92" s="231" t="s">
        <v>12</v>
      </c>
      <c r="AC92" s="232"/>
      <c r="AD92" s="233"/>
      <c r="AE92" s="199" t="s">
        <v>12</v>
      </c>
      <c r="AF92" s="200"/>
      <c r="AG92" s="200"/>
      <c r="AH92" s="201"/>
      <c r="AI92" s="199" t="s">
        <v>12</v>
      </c>
      <c r="AJ92" s="200"/>
      <c r="AK92" s="200"/>
      <c r="AL92" s="201"/>
      <c r="AM92" s="89"/>
      <c r="AN92" s="89"/>
      <c r="AO92" s="199" t="s">
        <v>12</v>
      </c>
      <c r="AP92" s="200"/>
      <c r="AQ92" s="200"/>
      <c r="AR92" s="201"/>
      <c r="AS92" s="199" t="s">
        <v>12</v>
      </c>
      <c r="AT92" s="200"/>
      <c r="AU92" s="200"/>
      <c r="AV92" s="201"/>
      <c r="AW92" s="89"/>
      <c r="AX92" s="89"/>
      <c r="AY92" s="231" t="s">
        <v>12</v>
      </c>
      <c r="AZ92" s="232"/>
      <c r="BA92" s="233"/>
      <c r="BB92" s="237" t="s">
        <v>13</v>
      </c>
      <c r="BC92" s="238"/>
      <c r="BD92" s="238"/>
      <c r="BE92" s="238"/>
      <c r="BF92" s="199" t="s">
        <v>12</v>
      </c>
      <c r="BG92" s="200"/>
      <c r="BH92" s="200"/>
      <c r="BI92" s="201"/>
      <c r="BJ92" s="199" t="s">
        <v>12</v>
      </c>
      <c r="BK92" s="200"/>
      <c r="BL92" s="200"/>
      <c r="BM92" s="201"/>
      <c r="BN92" s="199" t="s">
        <v>12</v>
      </c>
      <c r="BO92" s="200"/>
      <c r="BP92" s="200"/>
      <c r="BQ92" s="201"/>
      <c r="BR92" s="199" t="s">
        <v>12</v>
      </c>
      <c r="BS92" s="200"/>
      <c r="BT92" s="200"/>
      <c r="BU92" s="201"/>
      <c r="BV92" s="90"/>
      <c r="BW92" s="91"/>
      <c r="BX92" s="199" t="s">
        <v>12</v>
      </c>
      <c r="BY92" s="200"/>
      <c r="BZ92" s="200"/>
      <c r="CA92" s="201"/>
      <c r="CB92" s="92"/>
      <c r="CC92" s="91"/>
      <c r="CD92" s="231" t="s">
        <v>12</v>
      </c>
      <c r="CE92" s="232"/>
      <c r="CF92" s="233"/>
      <c r="CG92" s="92"/>
      <c r="CH92" s="93"/>
      <c r="CI92" s="199" t="s">
        <v>12</v>
      </c>
      <c r="CJ92" s="200"/>
      <c r="CK92" s="200"/>
      <c r="CL92" s="201"/>
      <c r="CM92" s="202" t="s">
        <v>13</v>
      </c>
      <c r="CN92" s="203"/>
      <c r="CO92" s="203"/>
      <c r="CP92" s="204"/>
      <c r="CQ92" s="89"/>
      <c r="CR92" s="89"/>
      <c r="CS92" s="89"/>
      <c r="CT92" s="89"/>
      <c r="CU92" s="89"/>
      <c r="CV92" s="89"/>
      <c r="CW92" s="89"/>
      <c r="CX92" s="94" t="s">
        <v>13</v>
      </c>
    </row>
    <row r="93" spans="1:105" ht="30.75" customHeight="1" thickBot="1">
      <c r="B93" s="95"/>
      <c r="C93" s="96"/>
      <c r="D93" s="96"/>
      <c r="E93" s="97"/>
      <c r="F93" s="96"/>
      <c r="G93" s="96"/>
      <c r="H93" s="96"/>
      <c r="I93" s="96"/>
      <c r="J93" s="96"/>
      <c r="K93" s="96"/>
      <c r="L93" s="96"/>
      <c r="M93" s="96"/>
      <c r="N93" s="205"/>
      <c r="O93" s="206"/>
      <c r="P93" s="206"/>
      <c r="Q93" s="207"/>
      <c r="R93" s="205"/>
      <c r="S93" s="206"/>
      <c r="T93" s="206"/>
      <c r="U93" s="207"/>
      <c r="V93" s="205"/>
      <c r="W93" s="206"/>
      <c r="X93" s="206"/>
      <c r="Y93" s="207"/>
      <c r="Z93" s="96"/>
      <c r="AA93" s="96"/>
      <c r="AB93" s="208"/>
      <c r="AC93" s="209"/>
      <c r="AD93" s="210"/>
      <c r="AE93" s="205"/>
      <c r="AF93" s="206"/>
      <c r="AG93" s="206"/>
      <c r="AH93" s="207"/>
      <c r="AI93" s="205"/>
      <c r="AJ93" s="206"/>
      <c r="AK93" s="206"/>
      <c r="AL93" s="207"/>
      <c r="AM93" s="96"/>
      <c r="AN93" s="96"/>
      <c r="AO93" s="205"/>
      <c r="AP93" s="206"/>
      <c r="AQ93" s="206"/>
      <c r="AR93" s="207"/>
      <c r="AS93" s="205"/>
      <c r="AT93" s="206"/>
      <c r="AU93" s="206"/>
      <c r="AV93" s="207"/>
      <c r="AW93" s="96"/>
      <c r="AX93" s="96"/>
      <c r="AY93" s="208"/>
      <c r="AZ93" s="209"/>
      <c r="BA93" s="210"/>
      <c r="BB93" s="98"/>
      <c r="BC93" s="99"/>
      <c r="BD93" s="99"/>
      <c r="BE93" s="100"/>
      <c r="BF93" s="205"/>
      <c r="BG93" s="206"/>
      <c r="BH93" s="206"/>
      <c r="BI93" s="207"/>
      <c r="BJ93" s="205"/>
      <c r="BK93" s="206"/>
      <c r="BL93" s="206"/>
      <c r="BM93" s="207"/>
      <c r="BN93" s="205"/>
      <c r="BO93" s="206"/>
      <c r="BP93" s="206"/>
      <c r="BQ93" s="207"/>
      <c r="BR93" s="205"/>
      <c r="BS93" s="206"/>
      <c r="BT93" s="206"/>
      <c r="BU93" s="207"/>
      <c r="BV93" s="95"/>
      <c r="BW93" s="96"/>
      <c r="BX93" s="205"/>
      <c r="BY93" s="206"/>
      <c r="BZ93" s="206"/>
      <c r="CA93" s="207"/>
      <c r="CB93" s="96"/>
      <c r="CC93" s="96"/>
      <c r="CD93" s="208"/>
      <c r="CE93" s="209"/>
      <c r="CF93" s="210"/>
      <c r="CG93" s="96"/>
      <c r="CH93" s="96"/>
      <c r="CI93" s="205"/>
      <c r="CJ93" s="206"/>
      <c r="CK93" s="206"/>
      <c r="CL93" s="207"/>
      <c r="CM93" s="211"/>
      <c r="CN93" s="212"/>
      <c r="CO93" s="212"/>
      <c r="CP93" s="213"/>
      <c r="CQ93" s="96"/>
      <c r="CR93" s="96"/>
      <c r="CS93" s="96"/>
      <c r="CT93" s="96"/>
      <c r="CU93" s="96"/>
      <c r="CV93" s="96"/>
      <c r="CW93" s="96"/>
      <c r="CX93" s="101"/>
    </row>
    <row r="94" spans="1:105" s="24" customFormat="1" ht="30.75" customHeight="1" thickBot="1">
      <c r="A94" s="35"/>
      <c r="B94" s="250" t="s">
        <v>57</v>
      </c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2"/>
      <c r="N94" s="253" t="s">
        <v>57</v>
      </c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5"/>
      <c r="BF94" s="256" t="s">
        <v>58</v>
      </c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7" t="s">
        <v>58</v>
      </c>
      <c r="CR94" s="258"/>
      <c r="CS94" s="258"/>
      <c r="CT94" s="258"/>
      <c r="CU94" s="258"/>
      <c r="CV94" s="258"/>
      <c r="CW94" s="258"/>
      <c r="CX94" s="259"/>
      <c r="CZ94" s="25"/>
    </row>
    <row r="95" spans="1:105" s="24" customFormat="1" ht="30.75" customHeight="1" thickBot="1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00" t="s">
        <v>860</v>
      </c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1"/>
      <c r="BF95" s="262" t="s">
        <v>38</v>
      </c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4"/>
      <c r="CQ95" s="265" t="s">
        <v>48</v>
      </c>
      <c r="CR95" s="266"/>
      <c r="CS95" s="266"/>
      <c r="CT95" s="266"/>
      <c r="CU95" s="266"/>
      <c r="CV95" s="266"/>
      <c r="CW95" s="266"/>
      <c r="CX95" s="267"/>
      <c r="CZ95" s="25"/>
      <c r="DA95" s="26"/>
    </row>
    <row r="96" spans="1:105" s="24" customFormat="1" ht="30.75" customHeight="1" thickBot="1">
      <c r="A96" s="35"/>
      <c r="B96" s="37"/>
      <c r="C96" s="38"/>
      <c r="D96" s="38"/>
      <c r="E96" s="38"/>
      <c r="F96" s="38"/>
      <c r="G96" s="38"/>
      <c r="H96" s="268" t="s">
        <v>25</v>
      </c>
      <c r="I96" s="269"/>
      <c r="J96" s="269"/>
      <c r="K96" s="269"/>
      <c r="L96" s="269"/>
      <c r="M96" s="270"/>
      <c r="N96" s="271" t="s">
        <v>19</v>
      </c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3"/>
      <c r="AB96" s="39"/>
      <c r="AC96" s="274" t="s">
        <v>18</v>
      </c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5"/>
      <c r="AO96" s="271" t="s">
        <v>17</v>
      </c>
      <c r="AP96" s="272"/>
      <c r="AQ96" s="272"/>
      <c r="AR96" s="272"/>
      <c r="AS96" s="272"/>
      <c r="AT96" s="272"/>
      <c r="AU96" s="272"/>
      <c r="AV96" s="272"/>
      <c r="AW96" s="272"/>
      <c r="AX96" s="273"/>
      <c r="AY96" s="274" t="s">
        <v>16</v>
      </c>
      <c r="AZ96" s="274"/>
      <c r="BA96" s="274"/>
      <c r="BB96" s="274"/>
      <c r="BC96" s="275"/>
      <c r="BD96" s="276" t="s">
        <v>32</v>
      </c>
      <c r="BE96" s="277"/>
      <c r="BF96" s="280" t="s">
        <v>33</v>
      </c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2"/>
      <c r="BX96" s="283" t="s">
        <v>40</v>
      </c>
      <c r="BY96" s="284"/>
      <c r="BZ96" s="284"/>
      <c r="CA96" s="284"/>
      <c r="CB96" s="284"/>
      <c r="CC96" s="285"/>
      <c r="CD96" s="280" t="s">
        <v>42</v>
      </c>
      <c r="CE96" s="281"/>
      <c r="CF96" s="281"/>
      <c r="CG96" s="281"/>
      <c r="CH96" s="282"/>
      <c r="CI96" s="286" t="s">
        <v>41</v>
      </c>
      <c r="CJ96" s="274"/>
      <c r="CK96" s="274"/>
      <c r="CL96" s="274"/>
      <c r="CM96" s="274"/>
      <c r="CN96" s="275"/>
      <c r="CO96" s="287" t="s">
        <v>45</v>
      </c>
      <c r="CP96" s="288"/>
      <c r="CQ96" s="291" t="s">
        <v>46</v>
      </c>
      <c r="CR96" s="292"/>
      <c r="CS96" s="291" t="s">
        <v>47</v>
      </c>
      <c r="CT96" s="292"/>
      <c r="CU96" s="295" t="s">
        <v>6</v>
      </c>
      <c r="CV96" s="295" t="s">
        <v>7</v>
      </c>
      <c r="CW96" s="298" t="s">
        <v>49</v>
      </c>
      <c r="CX96" s="40"/>
      <c r="CZ96" s="25"/>
      <c r="DA96" s="26"/>
    </row>
    <row r="97" spans="1:105" s="24" customFormat="1" ht="30.75" customHeight="1" thickBot="1">
      <c r="A97" s="35"/>
      <c r="B97" s="41"/>
      <c r="C97" s="42"/>
      <c r="D97" s="42"/>
      <c r="E97" s="42"/>
      <c r="F97" s="42"/>
      <c r="G97" s="43"/>
      <c r="H97" s="246" t="s">
        <v>4</v>
      </c>
      <c r="I97" s="247"/>
      <c r="J97" s="246" t="s">
        <v>5</v>
      </c>
      <c r="K97" s="247"/>
      <c r="L97" s="44" t="s">
        <v>51</v>
      </c>
      <c r="M97" s="45" t="s">
        <v>52</v>
      </c>
      <c r="N97" s="216" t="s">
        <v>20</v>
      </c>
      <c r="O97" s="217"/>
      <c r="P97" s="217"/>
      <c r="Q97" s="218"/>
      <c r="R97" s="223" t="s">
        <v>21</v>
      </c>
      <c r="S97" s="224"/>
      <c r="T97" s="224"/>
      <c r="U97" s="239"/>
      <c r="V97" s="216" t="s">
        <v>22</v>
      </c>
      <c r="W97" s="217"/>
      <c r="X97" s="217"/>
      <c r="Y97" s="218"/>
      <c r="Z97" s="248" t="s">
        <v>9</v>
      </c>
      <c r="AA97" s="249"/>
      <c r="AB97" s="46"/>
      <c r="AC97" s="224" t="s">
        <v>26</v>
      </c>
      <c r="AD97" s="239"/>
      <c r="AE97" s="216" t="s">
        <v>27</v>
      </c>
      <c r="AF97" s="217"/>
      <c r="AG97" s="217"/>
      <c r="AH97" s="218"/>
      <c r="AI97" s="223" t="s">
        <v>28</v>
      </c>
      <c r="AJ97" s="224"/>
      <c r="AK97" s="224"/>
      <c r="AL97" s="239"/>
      <c r="AM97" s="248" t="s">
        <v>9</v>
      </c>
      <c r="AN97" s="249"/>
      <c r="AO97" s="223" t="s">
        <v>30</v>
      </c>
      <c r="AP97" s="224"/>
      <c r="AQ97" s="224"/>
      <c r="AR97" s="239"/>
      <c r="AS97" s="216" t="s">
        <v>31</v>
      </c>
      <c r="AT97" s="217"/>
      <c r="AU97" s="217"/>
      <c r="AV97" s="218"/>
      <c r="AW97" s="240" t="s">
        <v>9</v>
      </c>
      <c r="AX97" s="241"/>
      <c r="AY97" s="216" t="s">
        <v>29</v>
      </c>
      <c r="AZ97" s="217"/>
      <c r="BA97" s="218"/>
      <c r="BB97" s="242" t="s">
        <v>9</v>
      </c>
      <c r="BC97" s="243"/>
      <c r="BD97" s="278"/>
      <c r="BE97" s="279"/>
      <c r="BF97" s="244" t="s">
        <v>34</v>
      </c>
      <c r="BG97" s="245"/>
      <c r="BH97" s="245"/>
      <c r="BI97" s="245"/>
      <c r="BJ97" s="215" t="s">
        <v>35</v>
      </c>
      <c r="BK97" s="215"/>
      <c r="BL97" s="215"/>
      <c r="BM97" s="215"/>
      <c r="BN97" s="245" t="s">
        <v>36</v>
      </c>
      <c r="BO97" s="245"/>
      <c r="BP97" s="245"/>
      <c r="BQ97" s="245"/>
      <c r="BR97" s="245" t="s">
        <v>37</v>
      </c>
      <c r="BS97" s="245"/>
      <c r="BT97" s="245"/>
      <c r="BU97" s="245"/>
      <c r="BV97" s="214" t="s">
        <v>9</v>
      </c>
      <c r="BW97" s="215"/>
      <c r="BX97" s="216" t="s">
        <v>39</v>
      </c>
      <c r="BY97" s="217"/>
      <c r="BZ97" s="217"/>
      <c r="CA97" s="218"/>
      <c r="CB97" s="219" t="s">
        <v>9</v>
      </c>
      <c r="CC97" s="220"/>
      <c r="CD97" s="216" t="s">
        <v>43</v>
      </c>
      <c r="CE97" s="217"/>
      <c r="CF97" s="218"/>
      <c r="CG97" s="221" t="s">
        <v>9</v>
      </c>
      <c r="CH97" s="222"/>
      <c r="CI97" s="223" t="s">
        <v>44</v>
      </c>
      <c r="CJ97" s="224"/>
      <c r="CK97" s="224"/>
      <c r="CL97" s="225"/>
      <c r="CM97" s="226" t="s">
        <v>9</v>
      </c>
      <c r="CN97" s="227"/>
      <c r="CO97" s="289"/>
      <c r="CP97" s="290"/>
      <c r="CQ97" s="293"/>
      <c r="CR97" s="294"/>
      <c r="CS97" s="293"/>
      <c r="CT97" s="294"/>
      <c r="CU97" s="296"/>
      <c r="CV97" s="296"/>
      <c r="CW97" s="298"/>
      <c r="CX97" s="47"/>
      <c r="CZ97" s="25"/>
      <c r="DA97" s="26"/>
    </row>
    <row r="98" spans="1:105" s="24" customFormat="1" ht="30.75" customHeight="1" thickTop="1" thickBot="1">
      <c r="A98" s="35"/>
      <c r="B98" s="48" t="s">
        <v>0</v>
      </c>
      <c r="C98" s="49" t="s">
        <v>53</v>
      </c>
      <c r="D98" s="49" t="s">
        <v>54</v>
      </c>
      <c r="E98" s="50" t="s">
        <v>1</v>
      </c>
      <c r="F98" s="51" t="s">
        <v>2</v>
      </c>
      <c r="G98" s="52" t="s">
        <v>3</v>
      </c>
      <c r="H98" s="53" t="s">
        <v>10</v>
      </c>
      <c r="I98" s="54" t="s">
        <v>11</v>
      </c>
      <c r="J98" s="55" t="s">
        <v>10</v>
      </c>
      <c r="K98" s="54" t="s">
        <v>11</v>
      </c>
      <c r="L98" s="56" t="s">
        <v>15</v>
      </c>
      <c r="M98" s="57" t="s">
        <v>15</v>
      </c>
      <c r="N98" s="58" t="s">
        <v>23</v>
      </c>
      <c r="O98" s="59" t="s">
        <v>24</v>
      </c>
      <c r="P98" s="59" t="s">
        <v>10</v>
      </c>
      <c r="Q98" s="60" t="s">
        <v>11</v>
      </c>
      <c r="R98" s="58" t="s">
        <v>23</v>
      </c>
      <c r="S98" s="59" t="s">
        <v>24</v>
      </c>
      <c r="T98" s="59" t="s">
        <v>10</v>
      </c>
      <c r="U98" s="60" t="s">
        <v>11</v>
      </c>
      <c r="V98" s="58" t="s">
        <v>23</v>
      </c>
      <c r="W98" s="59" t="s">
        <v>24</v>
      </c>
      <c r="X98" s="59" t="s">
        <v>10</v>
      </c>
      <c r="Y98" s="60" t="s">
        <v>11</v>
      </c>
      <c r="Z98" s="61" t="s">
        <v>10</v>
      </c>
      <c r="AA98" s="62" t="s">
        <v>11</v>
      </c>
      <c r="AB98" s="59" t="s">
        <v>24</v>
      </c>
      <c r="AC98" s="63" t="s">
        <v>10</v>
      </c>
      <c r="AD98" s="60" t="s">
        <v>11</v>
      </c>
      <c r="AE98" s="58" t="s">
        <v>23</v>
      </c>
      <c r="AF98" s="59" t="s">
        <v>24</v>
      </c>
      <c r="AG98" s="64" t="s">
        <v>10</v>
      </c>
      <c r="AH98" s="65" t="s">
        <v>11</v>
      </c>
      <c r="AI98" s="58" t="s">
        <v>23</v>
      </c>
      <c r="AJ98" s="59" t="s">
        <v>24</v>
      </c>
      <c r="AK98" s="66" t="s">
        <v>10</v>
      </c>
      <c r="AL98" s="67" t="s">
        <v>11</v>
      </c>
      <c r="AM98" s="68" t="s">
        <v>10</v>
      </c>
      <c r="AN98" s="69" t="s">
        <v>11</v>
      </c>
      <c r="AO98" s="58" t="s">
        <v>23</v>
      </c>
      <c r="AP98" s="59" t="s">
        <v>24</v>
      </c>
      <c r="AQ98" s="70" t="s">
        <v>10</v>
      </c>
      <c r="AR98" s="65" t="s">
        <v>11</v>
      </c>
      <c r="AS98" s="58" t="s">
        <v>23</v>
      </c>
      <c r="AT98" s="59" t="s">
        <v>24</v>
      </c>
      <c r="AU98" s="66" t="s">
        <v>10</v>
      </c>
      <c r="AV98" s="67" t="s">
        <v>11</v>
      </c>
      <c r="AW98" s="71" t="s">
        <v>10</v>
      </c>
      <c r="AX98" s="72" t="s">
        <v>11</v>
      </c>
      <c r="AY98" s="63" t="s">
        <v>24</v>
      </c>
      <c r="AZ98" s="66" t="s">
        <v>10</v>
      </c>
      <c r="BA98" s="67" t="s">
        <v>11</v>
      </c>
      <c r="BB98" s="71" t="s">
        <v>10</v>
      </c>
      <c r="BC98" s="73" t="s">
        <v>11</v>
      </c>
      <c r="BD98" s="74" t="s">
        <v>10</v>
      </c>
      <c r="BE98" s="75" t="s">
        <v>11</v>
      </c>
      <c r="BF98" s="76" t="s">
        <v>23</v>
      </c>
      <c r="BG98" s="59" t="s">
        <v>24</v>
      </c>
      <c r="BH98" s="59" t="s">
        <v>10</v>
      </c>
      <c r="BI98" s="60" t="s">
        <v>11</v>
      </c>
      <c r="BJ98" s="58" t="s">
        <v>23</v>
      </c>
      <c r="BK98" s="59" t="s">
        <v>24</v>
      </c>
      <c r="BL98" s="59" t="s">
        <v>10</v>
      </c>
      <c r="BM98" s="60" t="s">
        <v>11</v>
      </c>
      <c r="BN98" s="58" t="s">
        <v>23</v>
      </c>
      <c r="BO98" s="59" t="s">
        <v>24</v>
      </c>
      <c r="BP98" s="59" t="s">
        <v>10</v>
      </c>
      <c r="BQ98" s="60" t="s">
        <v>11</v>
      </c>
      <c r="BR98" s="58" t="s">
        <v>23</v>
      </c>
      <c r="BS98" s="59" t="s">
        <v>24</v>
      </c>
      <c r="BT98" s="59" t="s">
        <v>10</v>
      </c>
      <c r="BU98" s="60" t="s">
        <v>11</v>
      </c>
      <c r="BV98" s="77" t="s">
        <v>10</v>
      </c>
      <c r="BW98" s="62" t="s">
        <v>11</v>
      </c>
      <c r="BX98" s="58" t="s">
        <v>23</v>
      </c>
      <c r="BY98" s="59" t="s">
        <v>24</v>
      </c>
      <c r="BZ98" s="64" t="s">
        <v>10</v>
      </c>
      <c r="CA98" s="67" t="s">
        <v>11</v>
      </c>
      <c r="CB98" s="78" t="s">
        <v>10</v>
      </c>
      <c r="CC98" s="79" t="s">
        <v>11</v>
      </c>
      <c r="CD98" s="80" t="s">
        <v>24</v>
      </c>
      <c r="CE98" s="70" t="s">
        <v>10</v>
      </c>
      <c r="CF98" s="67" t="s">
        <v>11</v>
      </c>
      <c r="CG98" s="68" t="s">
        <v>10</v>
      </c>
      <c r="CH98" s="69" t="s">
        <v>11</v>
      </c>
      <c r="CI98" s="58" t="s">
        <v>23</v>
      </c>
      <c r="CJ98" s="59" t="s">
        <v>24</v>
      </c>
      <c r="CK98" s="70" t="s">
        <v>10</v>
      </c>
      <c r="CL98" s="67" t="s">
        <v>11</v>
      </c>
      <c r="CM98" s="81" t="s">
        <v>10</v>
      </c>
      <c r="CN98" s="82" t="s">
        <v>11</v>
      </c>
      <c r="CO98" s="83" t="s">
        <v>10</v>
      </c>
      <c r="CP98" s="84" t="s">
        <v>11</v>
      </c>
      <c r="CQ98" s="85" t="s">
        <v>10</v>
      </c>
      <c r="CR98" s="86" t="s">
        <v>11</v>
      </c>
      <c r="CS98" s="87" t="s">
        <v>10</v>
      </c>
      <c r="CT98" s="85" t="s">
        <v>11</v>
      </c>
      <c r="CU98" s="297"/>
      <c r="CV98" s="297"/>
      <c r="CW98" s="299"/>
      <c r="CX98" s="88" t="s">
        <v>8</v>
      </c>
      <c r="CZ98" s="25"/>
      <c r="DA98" s="26"/>
    </row>
    <row r="99" spans="1:105" ht="34.5" customHeight="1" thickBot="1">
      <c r="B99" s="1">
        <v>1</v>
      </c>
      <c r="C99" s="173" t="s">
        <v>236</v>
      </c>
      <c r="D99" s="138" t="s">
        <v>237</v>
      </c>
      <c r="E99" s="14" t="s">
        <v>635</v>
      </c>
      <c r="F99" s="27">
        <v>35283</v>
      </c>
      <c r="G99" s="17" t="s">
        <v>83</v>
      </c>
      <c r="H99" s="28">
        <v>9.33</v>
      </c>
      <c r="I99" s="29">
        <v>30</v>
      </c>
      <c r="J99" s="30">
        <v>10.73</v>
      </c>
      <c r="K99" s="31">
        <v>30</v>
      </c>
      <c r="L99" s="18">
        <f>(H99+J99)/2</f>
        <v>10.030000000000001</v>
      </c>
      <c r="M99" s="19">
        <f>IF(L99&gt;=10,60,I99+K99)</f>
        <v>60</v>
      </c>
      <c r="N99" s="140">
        <v>11</v>
      </c>
      <c r="O99" s="141">
        <v>13</v>
      </c>
      <c r="P99" s="120">
        <f>(N99+O99)/2</f>
        <v>12</v>
      </c>
      <c r="Q99" s="121">
        <f>IF(P99&gt;=10,6,0)</f>
        <v>6</v>
      </c>
      <c r="R99" s="122">
        <v>14.75</v>
      </c>
      <c r="S99" s="123">
        <v>5</v>
      </c>
      <c r="T99" s="120">
        <f>(R99+S99)/2</f>
        <v>9.875</v>
      </c>
      <c r="U99" s="121">
        <f>IF(T99&gt;=10,6,0)</f>
        <v>0</v>
      </c>
      <c r="V99" s="122">
        <v>17</v>
      </c>
      <c r="W99" s="123">
        <v>12.5</v>
      </c>
      <c r="X99" s="120">
        <f>(V99+W99)/2</f>
        <v>14.75</v>
      </c>
      <c r="Y99" s="121">
        <f>IF(X99&gt;=10,5,0)</f>
        <v>5</v>
      </c>
      <c r="Z99" s="124">
        <f>((P99*2)+(T99*2)+(X99*2))/6</f>
        <v>12.208333333333334</v>
      </c>
      <c r="AA99" s="125">
        <f>IF(Z99&gt;=10,17,Q99+U99+Y99)</f>
        <v>17</v>
      </c>
      <c r="AB99" s="123">
        <v>9</v>
      </c>
      <c r="AC99" s="126">
        <f>AB99</f>
        <v>9</v>
      </c>
      <c r="AD99" s="127">
        <f>IF(AC99&gt;=10,3,0)</f>
        <v>0</v>
      </c>
      <c r="AE99" s="122">
        <v>12</v>
      </c>
      <c r="AF99" s="123">
        <v>3</v>
      </c>
      <c r="AG99" s="120">
        <f>(AE99+AF99)/2</f>
        <v>7.5</v>
      </c>
      <c r="AH99" s="121">
        <f>IF(AG99&gt;=10,3,0)</f>
        <v>0</v>
      </c>
      <c r="AI99" s="122">
        <v>12</v>
      </c>
      <c r="AJ99" s="123">
        <v>6</v>
      </c>
      <c r="AK99" s="120">
        <f>(AI99+AJ99)/2</f>
        <v>9</v>
      </c>
      <c r="AL99" s="121">
        <f>IF(AK99&gt;=10,3,0)</f>
        <v>0</v>
      </c>
      <c r="AM99" s="128">
        <f>(AC99+(AG99*2)+(AK99*2))/5</f>
        <v>8.4</v>
      </c>
      <c r="AN99" s="129">
        <f>IF(AM99&gt;=10,9,AL99+AH99+AD99)</f>
        <v>0</v>
      </c>
      <c r="AO99" s="122">
        <v>11.5</v>
      </c>
      <c r="AP99" s="123">
        <v>3</v>
      </c>
      <c r="AQ99" s="120">
        <f>(AO99+AP99)/2</f>
        <v>7.25</v>
      </c>
      <c r="AR99" s="121">
        <f>IF(AQ99&gt;=10,2,0)</f>
        <v>0</v>
      </c>
      <c r="AS99" s="122">
        <v>11</v>
      </c>
      <c r="AT99" s="123">
        <v>10</v>
      </c>
      <c r="AU99" s="120">
        <f>(AS99+AT99)/2</f>
        <v>10.5</v>
      </c>
      <c r="AV99" s="121">
        <f>IF(AU99&gt;=10,1,0)</f>
        <v>1</v>
      </c>
      <c r="AW99" s="128">
        <f>(AU99+(AQ99*2))/3</f>
        <v>8.3333333333333339</v>
      </c>
      <c r="AX99" s="129">
        <f>IF(AW99&gt;=10,3,AV99+AR99)</f>
        <v>1</v>
      </c>
      <c r="AY99" s="130">
        <v>5</v>
      </c>
      <c r="AZ99" s="131">
        <f>AY99</f>
        <v>5</v>
      </c>
      <c r="BA99" s="132">
        <f>IF(AZ99&gt;=10,1,0)</f>
        <v>0</v>
      </c>
      <c r="BB99" s="128">
        <f>AZ99</f>
        <v>5</v>
      </c>
      <c r="BC99" s="129">
        <f>BA99</f>
        <v>0</v>
      </c>
      <c r="BD99" s="133">
        <f>((P99*2)+(T99*2)+(X99*2)+AC99+(AG99*2)+(AK99*2)+(AQ99*2)+AU99+AZ99)/15</f>
        <v>9.6833333333333336</v>
      </c>
      <c r="BE99" s="134">
        <f>IF(BD99&gt;=10,30,BC99+AX99+AN99+AA99)</f>
        <v>18</v>
      </c>
      <c r="BF99" s="140"/>
      <c r="BG99" s="141"/>
      <c r="BH99" s="142">
        <f>(BF99+BG99)/2</f>
        <v>0</v>
      </c>
      <c r="BI99" s="143">
        <f>IF(BH99&gt;=10,5,0)</f>
        <v>0</v>
      </c>
      <c r="BJ99" s="140"/>
      <c r="BK99" s="141"/>
      <c r="BL99" s="142">
        <f>(BJ99+BK99)/2</f>
        <v>0</v>
      </c>
      <c r="BM99" s="143">
        <f>IF(BL99&gt;=10,5,0)</f>
        <v>0</v>
      </c>
      <c r="BN99" s="140"/>
      <c r="BO99" s="141"/>
      <c r="BP99" s="142">
        <f>(BN99+BO99)/2</f>
        <v>0</v>
      </c>
      <c r="BQ99" s="143">
        <f>IF(BP99&gt;=10,5,0)</f>
        <v>0</v>
      </c>
      <c r="BR99" s="140"/>
      <c r="BS99" s="141"/>
      <c r="BT99" s="142">
        <f>(BR99+BS99)/2</f>
        <v>0</v>
      </c>
      <c r="BU99" s="143">
        <f>IF(BT99&gt;=10,5,0)</f>
        <v>0</v>
      </c>
      <c r="BV99" s="144">
        <f>((BT99*2)+(BP99*2)+(BL99*2)+(BH99*2))/8</f>
        <v>0</v>
      </c>
      <c r="BW99" s="145">
        <f>IF(BV99&gt;=10,20,BU99+BQ99+BM99+BI99)</f>
        <v>0</v>
      </c>
      <c r="BX99" s="140"/>
      <c r="BY99" s="141"/>
      <c r="BZ99" s="142">
        <f>(BX99+BY99)/2</f>
        <v>0</v>
      </c>
      <c r="CA99" s="143">
        <f>IF(BZ99&gt;=10,5,0)</f>
        <v>0</v>
      </c>
      <c r="CB99" s="146">
        <f>BZ99</f>
        <v>0</v>
      </c>
      <c r="CC99" s="145">
        <f>CA99</f>
        <v>0</v>
      </c>
      <c r="CD99" s="141"/>
      <c r="CE99" s="147">
        <f>CD99</f>
        <v>0</v>
      </c>
      <c r="CF99" s="148">
        <f>IF(CE99&gt;=10,2,0)</f>
        <v>0</v>
      </c>
      <c r="CG99" s="146">
        <f>CE99</f>
        <v>0</v>
      </c>
      <c r="CH99" s="145">
        <f>CF99</f>
        <v>0</v>
      </c>
      <c r="CI99" s="140"/>
      <c r="CJ99" s="141"/>
      <c r="CK99" s="142">
        <f>(CI99+CJ99)/2</f>
        <v>0</v>
      </c>
      <c r="CL99" s="143">
        <f>IF(CK99&gt;=10,3,0)</f>
        <v>0</v>
      </c>
      <c r="CM99" s="146">
        <f>CK99</f>
        <v>0</v>
      </c>
      <c r="CN99" s="145">
        <f>CL99</f>
        <v>0</v>
      </c>
      <c r="CO99" s="21">
        <f>((CK99*2)+CE99+(BZ99*2)+(BT99*2)+(BP99*2)+(BL99*2)+(BH99*2))/13</f>
        <v>0</v>
      </c>
      <c r="CP99" s="22">
        <f>IF(CO99&gt;=10,30,CN99+CH99+CC99+BW99)</f>
        <v>0</v>
      </c>
      <c r="CQ99" s="2">
        <f t="shared" ref="CQ99:CQ138" si="133">BD99</f>
        <v>9.6833333333333336</v>
      </c>
      <c r="CR99" s="3">
        <f t="shared" ref="CR99:CR138" si="134">IF(CU99&gt;=10,30,BE99)</f>
        <v>18</v>
      </c>
      <c r="CS99" s="4">
        <f t="shared" ref="CS99:CS138" si="135">CO99</f>
        <v>0</v>
      </c>
      <c r="CT99" s="5">
        <f t="shared" ref="CT99:CT138" si="136">IF(CU99&gt;=10,30,CP99)</f>
        <v>0</v>
      </c>
      <c r="CU99" s="23">
        <f t="shared" ref="CU99:CU138" si="137">(CS99+CQ99)/2</f>
        <v>4.8416666666666668</v>
      </c>
      <c r="CV99" s="6">
        <f t="shared" ref="CV99:CV138" si="138">IF(CU99&gt;=10,60,CT99+CR99)</f>
        <v>18</v>
      </c>
      <c r="CW99" s="20">
        <f>(M99+CV99)</f>
        <v>78</v>
      </c>
      <c r="CX99" s="9" t="str">
        <f>IF(CW99=120,"ناجح(ة) دورة1","مؤجل(ة)")</f>
        <v>مؤجل(ة)</v>
      </c>
      <c r="CY99" s="10"/>
      <c r="CZ99" s="15"/>
      <c r="DA99" s="12"/>
    </row>
    <row r="100" spans="1:105" ht="29.25" customHeight="1" thickBot="1">
      <c r="B100" s="1">
        <f>B99+1</f>
        <v>2</v>
      </c>
      <c r="C100" s="158" t="s">
        <v>238</v>
      </c>
      <c r="D100" s="138" t="s">
        <v>239</v>
      </c>
      <c r="E100" s="13" t="s">
        <v>816</v>
      </c>
      <c r="F100" s="32">
        <v>35860</v>
      </c>
      <c r="G100" s="33" t="s">
        <v>83</v>
      </c>
      <c r="H100" s="28">
        <v>9.66</v>
      </c>
      <c r="I100" s="29">
        <v>30</v>
      </c>
      <c r="J100" s="30">
        <v>10.35</v>
      </c>
      <c r="K100" s="31">
        <v>30</v>
      </c>
      <c r="L100" s="18">
        <f t="shared" ref="L100:L138" si="139">(H100+J100)/2</f>
        <v>10.004999999999999</v>
      </c>
      <c r="M100" s="19">
        <f t="shared" ref="M100:M138" si="140">IF(L100&gt;=10,60,I100+K100)</f>
        <v>60</v>
      </c>
      <c r="N100" s="149">
        <v>11</v>
      </c>
      <c r="O100" s="150">
        <v>9</v>
      </c>
      <c r="P100" s="120">
        <f t="shared" ref="P100:P138" si="141">(N100+O100)/2</f>
        <v>10</v>
      </c>
      <c r="Q100" s="121">
        <f t="shared" ref="Q100:Q138" si="142">IF(P100&gt;=10,6,0)</f>
        <v>6</v>
      </c>
      <c r="R100" s="135">
        <v>15.25</v>
      </c>
      <c r="S100" s="136">
        <v>9.5</v>
      </c>
      <c r="T100" s="120">
        <f t="shared" ref="T100:T138" si="143">(R100+S100)/2</f>
        <v>12.375</v>
      </c>
      <c r="U100" s="121">
        <f t="shared" ref="U100:U138" si="144">IF(T100&gt;=10,6,0)</f>
        <v>6</v>
      </c>
      <c r="V100" s="135">
        <v>8</v>
      </c>
      <c r="W100" s="136">
        <v>8.5</v>
      </c>
      <c r="X100" s="120">
        <f t="shared" ref="X100:X138" si="145">(V100+W100)/2</f>
        <v>8.25</v>
      </c>
      <c r="Y100" s="121">
        <f t="shared" ref="Y100:Y138" si="146">IF(X100&gt;=10,5,0)</f>
        <v>0</v>
      </c>
      <c r="Z100" s="124">
        <f t="shared" ref="Z100:Z138" si="147">((P100*2)+(T100*2)+(X100*2))/6</f>
        <v>10.208333333333334</v>
      </c>
      <c r="AA100" s="125">
        <f t="shared" ref="AA100:AA138" si="148">IF(Z100&gt;=10,17,Q100+U100+Y100)</f>
        <v>17</v>
      </c>
      <c r="AB100" s="136">
        <v>17</v>
      </c>
      <c r="AC100" s="126">
        <f t="shared" ref="AC100:AC138" si="149">AB100</f>
        <v>17</v>
      </c>
      <c r="AD100" s="127">
        <f t="shared" ref="AD100:AD138" si="150">IF(AC100&gt;=10,3,0)</f>
        <v>3</v>
      </c>
      <c r="AE100" s="135">
        <v>12.5</v>
      </c>
      <c r="AF100" s="136">
        <v>2.5</v>
      </c>
      <c r="AG100" s="120">
        <f t="shared" ref="AG100:AG138" si="151">(AE100+AF100)/2</f>
        <v>7.5</v>
      </c>
      <c r="AH100" s="121">
        <f t="shared" ref="AH100:AH138" si="152">IF(AG100&gt;=10,3,0)</f>
        <v>0</v>
      </c>
      <c r="AI100" s="135">
        <v>12</v>
      </c>
      <c r="AJ100" s="136">
        <v>3.25</v>
      </c>
      <c r="AK100" s="120">
        <f t="shared" ref="AK100:AK138" si="153">(AI100+AJ100)/2</f>
        <v>7.625</v>
      </c>
      <c r="AL100" s="121">
        <f t="shared" ref="AL100:AL138" si="154">IF(AK100&gt;=10,3,0)</f>
        <v>0</v>
      </c>
      <c r="AM100" s="128">
        <f t="shared" ref="AM100:AM138" si="155">(AC100+(AG100*2)+(AK100*2))/5</f>
        <v>9.4499999999999993</v>
      </c>
      <c r="AN100" s="129">
        <f t="shared" ref="AN100:AN138" si="156">IF(AM100&gt;=10,9,AL100+AH100+AD100)</f>
        <v>3</v>
      </c>
      <c r="AO100" s="135">
        <v>11.5</v>
      </c>
      <c r="AP100" s="136">
        <v>7</v>
      </c>
      <c r="AQ100" s="120">
        <f t="shared" ref="AQ100:AQ138" si="157">(AO100+AP100)/2</f>
        <v>9.25</v>
      </c>
      <c r="AR100" s="121">
        <f t="shared" ref="AR100:AR138" si="158">IF(AQ100&gt;=10,2,0)</f>
        <v>0</v>
      </c>
      <c r="AS100" s="135">
        <v>13</v>
      </c>
      <c r="AT100" s="136">
        <v>16</v>
      </c>
      <c r="AU100" s="120">
        <f t="shared" ref="AU100:AU138" si="159">(AS100+AT100)/2</f>
        <v>14.5</v>
      </c>
      <c r="AV100" s="121">
        <f t="shared" ref="AV100:AV138" si="160">IF(AU100&gt;=10,1,0)</f>
        <v>1</v>
      </c>
      <c r="AW100" s="128">
        <f t="shared" ref="AW100:AW138" si="161">(AU100+(AQ100*2))/3</f>
        <v>11</v>
      </c>
      <c r="AX100" s="129">
        <f t="shared" ref="AX100:AX138" si="162">IF(AW100&gt;=10,3,AV100+AR100)</f>
        <v>3</v>
      </c>
      <c r="AY100" s="137">
        <v>7.5</v>
      </c>
      <c r="AZ100" s="131">
        <f t="shared" ref="AZ100:AZ138" si="163">AY100</f>
        <v>7.5</v>
      </c>
      <c r="BA100" s="132">
        <f t="shared" ref="BA100:BA138" si="164">IF(AZ100&gt;=10,1,0)</f>
        <v>0</v>
      </c>
      <c r="BB100" s="128">
        <f t="shared" ref="BB100:BB138" si="165">AZ100</f>
        <v>7.5</v>
      </c>
      <c r="BC100" s="129">
        <f t="shared" ref="BC100:BC138" si="166">BA100</f>
        <v>0</v>
      </c>
      <c r="BD100" s="133">
        <f t="shared" ref="BD100:BD138" si="167">((P100*2)+(T100*2)+(X100*2)+AC100+(AG100*2)+(AK100*2)+(AQ100*2)+AU100+AZ100)/15</f>
        <v>9.9333333333333336</v>
      </c>
      <c r="BE100" s="134">
        <f t="shared" ref="BE100:BE138" si="168">IF(BD100&gt;=10,30,BC100+AX100+AN100+AA100)</f>
        <v>23</v>
      </c>
      <c r="BF100" s="149"/>
      <c r="BG100" s="150"/>
      <c r="BH100" s="142">
        <f t="shared" ref="BH100:BH138" si="169">(BF100+BG100)/2</f>
        <v>0</v>
      </c>
      <c r="BI100" s="143">
        <f t="shared" ref="BI100:BI138" si="170">IF(BH100&gt;=10,5,0)</f>
        <v>0</v>
      </c>
      <c r="BJ100" s="149"/>
      <c r="BK100" s="150"/>
      <c r="BL100" s="142">
        <f t="shared" ref="BL100:BL138" si="171">(BJ100+BK100)/2</f>
        <v>0</v>
      </c>
      <c r="BM100" s="143">
        <f t="shared" ref="BM100:BM138" si="172">IF(BL100&gt;=10,5,0)</f>
        <v>0</v>
      </c>
      <c r="BN100" s="149"/>
      <c r="BO100" s="150"/>
      <c r="BP100" s="142">
        <f>(BN100+BO100)/2</f>
        <v>0</v>
      </c>
      <c r="BQ100" s="143">
        <f>IF(BP100&gt;=10,5,0)</f>
        <v>0</v>
      </c>
      <c r="BR100" s="149"/>
      <c r="BS100" s="150"/>
      <c r="BT100" s="142">
        <f t="shared" ref="BT100:BT138" si="173">(BR100+BS100)/2</f>
        <v>0</v>
      </c>
      <c r="BU100" s="143">
        <f t="shared" ref="BU100:BU138" si="174">IF(BT100&gt;=10,5,0)</f>
        <v>0</v>
      </c>
      <c r="BV100" s="144">
        <f t="shared" ref="BV100:BV138" si="175">((BT100*2)+(BP100*2)+(BL100*2)+(BH100*2))/8</f>
        <v>0</v>
      </c>
      <c r="BW100" s="145">
        <f t="shared" ref="BW100:BW138" si="176">IF(BV100&gt;=10,20,BU100+BQ100+BM100+BI100)</f>
        <v>0</v>
      </c>
      <c r="BX100" s="149"/>
      <c r="BY100" s="150"/>
      <c r="BZ100" s="142">
        <f t="shared" ref="BZ100:BZ138" si="177">(BX100+BY100)/2</f>
        <v>0</v>
      </c>
      <c r="CA100" s="143">
        <f t="shared" ref="CA100:CA138" si="178">IF(BZ100&gt;=10,5,0)</f>
        <v>0</v>
      </c>
      <c r="CB100" s="146">
        <f t="shared" ref="CB100:CB138" si="179">BZ100</f>
        <v>0</v>
      </c>
      <c r="CC100" s="145">
        <f t="shared" ref="CC100:CC138" si="180">CA100</f>
        <v>0</v>
      </c>
      <c r="CD100" s="150"/>
      <c r="CE100" s="147">
        <f t="shared" ref="CE100:CE138" si="181">CD100</f>
        <v>0</v>
      </c>
      <c r="CF100" s="148">
        <f t="shared" ref="CF100:CF138" si="182">IF(CE100&gt;=10,2,0)</f>
        <v>0</v>
      </c>
      <c r="CG100" s="146">
        <f t="shared" ref="CG100:CG138" si="183">CE100</f>
        <v>0</v>
      </c>
      <c r="CH100" s="145">
        <f t="shared" ref="CH100:CH138" si="184">CF100</f>
        <v>0</v>
      </c>
      <c r="CI100" s="149"/>
      <c r="CJ100" s="150"/>
      <c r="CK100" s="142">
        <f t="shared" ref="CK100:CK138" si="185">(CI100+CJ100)/2</f>
        <v>0</v>
      </c>
      <c r="CL100" s="143">
        <f t="shared" ref="CL100:CL138" si="186">IF(CK100&gt;=10,3,0)</f>
        <v>0</v>
      </c>
      <c r="CM100" s="146">
        <f t="shared" ref="CM100:CM138" si="187">CK100</f>
        <v>0</v>
      </c>
      <c r="CN100" s="145">
        <f t="shared" ref="CN100:CN138" si="188">CL100</f>
        <v>0</v>
      </c>
      <c r="CO100" s="21">
        <f t="shared" ref="CO100:CO138" si="189">((CK100*2)+CE100+(BZ100*2)+(BT100*2)+(BP100*2)+(BL100*2)+(BH100*2))/13</f>
        <v>0</v>
      </c>
      <c r="CP100" s="22">
        <f t="shared" ref="CP100:CP138" si="190">IF(CO100&gt;=10,30,CN100+CH100+CC100+BW100)</f>
        <v>0</v>
      </c>
      <c r="CQ100" s="2">
        <f t="shared" si="133"/>
        <v>9.9333333333333336</v>
      </c>
      <c r="CR100" s="3">
        <f t="shared" si="134"/>
        <v>23</v>
      </c>
      <c r="CS100" s="4">
        <f t="shared" si="135"/>
        <v>0</v>
      </c>
      <c r="CT100" s="5">
        <f t="shared" si="136"/>
        <v>0</v>
      </c>
      <c r="CU100" s="23">
        <f t="shared" si="137"/>
        <v>4.9666666666666668</v>
      </c>
      <c r="CV100" s="6">
        <f t="shared" si="138"/>
        <v>23</v>
      </c>
      <c r="CW100" s="20">
        <f t="shared" ref="CW100:CW138" si="191">(M100+CV100)</f>
        <v>83</v>
      </c>
      <c r="CX100" s="9" t="str">
        <f t="shared" ref="CX100:CX137" si="192">IF(CW100=120,"ناجح(ة) دورة1","مؤجل(ة)")</f>
        <v>مؤجل(ة)</v>
      </c>
      <c r="CY100" s="10"/>
      <c r="CZ100" s="15"/>
      <c r="DA100" s="12"/>
    </row>
    <row r="101" spans="1:105" ht="29.25" customHeight="1" thickBot="1">
      <c r="B101" s="1">
        <f t="shared" ref="B101:B137" si="193">B100+1</f>
        <v>3</v>
      </c>
      <c r="C101" s="158" t="s">
        <v>240</v>
      </c>
      <c r="D101" s="138" t="s">
        <v>241</v>
      </c>
      <c r="E101" s="13" t="s">
        <v>637</v>
      </c>
      <c r="F101" s="32">
        <v>35589</v>
      </c>
      <c r="G101" s="33" t="s">
        <v>83</v>
      </c>
      <c r="H101" s="28">
        <v>10.56</v>
      </c>
      <c r="I101" s="29">
        <v>30</v>
      </c>
      <c r="J101" s="30">
        <v>10.210000000000001</v>
      </c>
      <c r="K101" s="31">
        <v>30</v>
      </c>
      <c r="L101" s="18">
        <f t="shared" si="139"/>
        <v>10.385000000000002</v>
      </c>
      <c r="M101" s="19">
        <f t="shared" si="140"/>
        <v>60</v>
      </c>
      <c r="N101" s="149">
        <v>11</v>
      </c>
      <c r="O101" s="150">
        <v>7</v>
      </c>
      <c r="P101" s="120">
        <f t="shared" si="141"/>
        <v>9</v>
      </c>
      <c r="Q101" s="121">
        <f t="shared" si="142"/>
        <v>0</v>
      </c>
      <c r="R101" s="135">
        <v>14</v>
      </c>
      <c r="S101" s="136">
        <v>10</v>
      </c>
      <c r="T101" s="120">
        <f t="shared" si="143"/>
        <v>12</v>
      </c>
      <c r="U101" s="121">
        <f t="shared" si="144"/>
        <v>6</v>
      </c>
      <c r="V101" s="135">
        <v>13.5</v>
      </c>
      <c r="W101" s="136">
        <v>6.5</v>
      </c>
      <c r="X101" s="120">
        <f t="shared" si="145"/>
        <v>10</v>
      </c>
      <c r="Y101" s="121">
        <f t="shared" si="146"/>
        <v>5</v>
      </c>
      <c r="Z101" s="124">
        <f t="shared" si="147"/>
        <v>10.333333333333334</v>
      </c>
      <c r="AA101" s="125">
        <f t="shared" si="148"/>
        <v>17</v>
      </c>
      <c r="AB101" s="136">
        <v>13.5</v>
      </c>
      <c r="AC101" s="126">
        <f t="shared" si="149"/>
        <v>13.5</v>
      </c>
      <c r="AD101" s="127">
        <f t="shared" si="150"/>
        <v>3</v>
      </c>
      <c r="AE101" s="135">
        <v>12</v>
      </c>
      <c r="AF101" s="136">
        <v>2.5</v>
      </c>
      <c r="AG101" s="120">
        <f t="shared" si="151"/>
        <v>7.25</v>
      </c>
      <c r="AH101" s="121">
        <f t="shared" si="152"/>
        <v>0</v>
      </c>
      <c r="AI101" s="135">
        <v>11</v>
      </c>
      <c r="AJ101" s="136">
        <v>5</v>
      </c>
      <c r="AK101" s="120">
        <f t="shared" si="153"/>
        <v>8</v>
      </c>
      <c r="AL101" s="121">
        <f t="shared" si="154"/>
        <v>0</v>
      </c>
      <c r="AM101" s="128">
        <f t="shared" si="155"/>
        <v>8.8000000000000007</v>
      </c>
      <c r="AN101" s="129">
        <f t="shared" si="156"/>
        <v>3</v>
      </c>
      <c r="AO101" s="135">
        <v>11.5</v>
      </c>
      <c r="AP101" s="136">
        <v>7</v>
      </c>
      <c r="AQ101" s="120">
        <f t="shared" si="157"/>
        <v>9.25</v>
      </c>
      <c r="AR101" s="121">
        <f t="shared" si="158"/>
        <v>0</v>
      </c>
      <c r="AS101" s="135">
        <v>14</v>
      </c>
      <c r="AT101" s="136">
        <v>10</v>
      </c>
      <c r="AU101" s="120">
        <f t="shared" si="159"/>
        <v>12</v>
      </c>
      <c r="AV101" s="121">
        <f t="shared" si="160"/>
        <v>1</v>
      </c>
      <c r="AW101" s="128">
        <f t="shared" si="161"/>
        <v>10.166666666666666</v>
      </c>
      <c r="AX101" s="129">
        <f t="shared" si="162"/>
        <v>3</v>
      </c>
      <c r="AY101" s="137">
        <v>10.5</v>
      </c>
      <c r="AZ101" s="131">
        <f t="shared" si="163"/>
        <v>10.5</v>
      </c>
      <c r="BA101" s="132">
        <f t="shared" si="164"/>
        <v>1</v>
      </c>
      <c r="BB101" s="128">
        <f t="shared" si="165"/>
        <v>10.5</v>
      </c>
      <c r="BC101" s="129">
        <f t="shared" si="166"/>
        <v>1</v>
      </c>
      <c r="BD101" s="133">
        <f t="shared" si="167"/>
        <v>9.8000000000000007</v>
      </c>
      <c r="BE101" s="134">
        <f t="shared" si="168"/>
        <v>24</v>
      </c>
      <c r="BF101" s="149"/>
      <c r="BG101" s="150"/>
      <c r="BH101" s="142">
        <f t="shared" si="169"/>
        <v>0</v>
      </c>
      <c r="BI101" s="143">
        <f t="shared" si="170"/>
        <v>0</v>
      </c>
      <c r="BJ101" s="149"/>
      <c r="BK101" s="150"/>
      <c r="BL101" s="142">
        <f t="shared" si="171"/>
        <v>0</v>
      </c>
      <c r="BM101" s="143">
        <f t="shared" si="172"/>
        <v>0</v>
      </c>
      <c r="BN101" s="149"/>
      <c r="BO101" s="150"/>
      <c r="BP101" s="142">
        <f t="shared" ref="BP101:BP138" si="194">(BN101+BO101)/2</f>
        <v>0</v>
      </c>
      <c r="BQ101" s="143">
        <f t="shared" ref="BQ101:BQ138" si="195">IF(BP101&gt;=10,5,0)</f>
        <v>0</v>
      </c>
      <c r="BR101" s="149"/>
      <c r="BS101" s="150"/>
      <c r="BT101" s="142">
        <f t="shared" si="173"/>
        <v>0</v>
      </c>
      <c r="BU101" s="143">
        <f t="shared" si="174"/>
        <v>0</v>
      </c>
      <c r="BV101" s="144">
        <f t="shared" si="175"/>
        <v>0</v>
      </c>
      <c r="BW101" s="145">
        <f t="shared" si="176"/>
        <v>0</v>
      </c>
      <c r="BX101" s="149"/>
      <c r="BY101" s="150"/>
      <c r="BZ101" s="142">
        <f t="shared" si="177"/>
        <v>0</v>
      </c>
      <c r="CA101" s="143">
        <f t="shared" si="178"/>
        <v>0</v>
      </c>
      <c r="CB101" s="146">
        <f t="shared" si="179"/>
        <v>0</v>
      </c>
      <c r="CC101" s="145">
        <f t="shared" si="180"/>
        <v>0</v>
      </c>
      <c r="CD101" s="150"/>
      <c r="CE101" s="147">
        <f t="shared" si="181"/>
        <v>0</v>
      </c>
      <c r="CF101" s="148">
        <f t="shared" si="182"/>
        <v>0</v>
      </c>
      <c r="CG101" s="146">
        <f t="shared" si="183"/>
        <v>0</v>
      </c>
      <c r="CH101" s="145">
        <f t="shared" si="184"/>
        <v>0</v>
      </c>
      <c r="CI101" s="149"/>
      <c r="CJ101" s="150"/>
      <c r="CK101" s="142">
        <f t="shared" si="185"/>
        <v>0</v>
      </c>
      <c r="CL101" s="143">
        <f t="shared" si="186"/>
        <v>0</v>
      </c>
      <c r="CM101" s="146">
        <f t="shared" si="187"/>
        <v>0</v>
      </c>
      <c r="CN101" s="145">
        <f t="shared" si="188"/>
        <v>0</v>
      </c>
      <c r="CO101" s="21">
        <f t="shared" si="189"/>
        <v>0</v>
      </c>
      <c r="CP101" s="22">
        <f t="shared" si="190"/>
        <v>0</v>
      </c>
      <c r="CQ101" s="2">
        <f t="shared" si="133"/>
        <v>9.8000000000000007</v>
      </c>
      <c r="CR101" s="3">
        <f t="shared" si="134"/>
        <v>24</v>
      </c>
      <c r="CS101" s="4">
        <f t="shared" si="135"/>
        <v>0</v>
      </c>
      <c r="CT101" s="5">
        <f t="shared" si="136"/>
        <v>0</v>
      </c>
      <c r="CU101" s="23">
        <f t="shared" si="137"/>
        <v>4.9000000000000004</v>
      </c>
      <c r="CV101" s="6">
        <f t="shared" si="138"/>
        <v>24</v>
      </c>
      <c r="CW101" s="20">
        <f t="shared" si="191"/>
        <v>84</v>
      </c>
      <c r="CX101" s="9" t="str">
        <f t="shared" si="192"/>
        <v>مؤجل(ة)</v>
      </c>
      <c r="CZ101" s="16"/>
      <c r="DA101" s="12"/>
    </row>
    <row r="102" spans="1:105" ht="29.25" customHeight="1" thickBot="1">
      <c r="B102" s="1">
        <f t="shared" si="193"/>
        <v>4</v>
      </c>
      <c r="C102" s="158" t="s">
        <v>242</v>
      </c>
      <c r="D102" s="138" t="s">
        <v>243</v>
      </c>
      <c r="E102" s="13" t="s">
        <v>638</v>
      </c>
      <c r="F102" s="32">
        <v>36371</v>
      </c>
      <c r="G102" s="33" t="s">
        <v>817</v>
      </c>
      <c r="H102" s="28">
        <v>11.7</v>
      </c>
      <c r="I102" s="29">
        <v>30</v>
      </c>
      <c r="J102" s="30">
        <v>11.02</v>
      </c>
      <c r="K102" s="31">
        <v>30</v>
      </c>
      <c r="L102" s="18">
        <f t="shared" si="139"/>
        <v>11.36</v>
      </c>
      <c r="M102" s="19">
        <f t="shared" si="140"/>
        <v>60</v>
      </c>
      <c r="N102" s="149">
        <v>12</v>
      </c>
      <c r="O102" s="150">
        <v>4</v>
      </c>
      <c r="P102" s="120">
        <f t="shared" si="141"/>
        <v>8</v>
      </c>
      <c r="Q102" s="121">
        <f t="shared" si="142"/>
        <v>0</v>
      </c>
      <c r="R102" s="135">
        <v>15.75</v>
      </c>
      <c r="S102" s="136">
        <v>6.5</v>
      </c>
      <c r="T102" s="120">
        <f t="shared" si="143"/>
        <v>11.125</v>
      </c>
      <c r="U102" s="121">
        <f t="shared" si="144"/>
        <v>6</v>
      </c>
      <c r="V102" s="135">
        <v>15</v>
      </c>
      <c r="W102" s="136">
        <v>11</v>
      </c>
      <c r="X102" s="120">
        <f t="shared" si="145"/>
        <v>13</v>
      </c>
      <c r="Y102" s="121">
        <f t="shared" si="146"/>
        <v>5</v>
      </c>
      <c r="Z102" s="124">
        <f t="shared" si="147"/>
        <v>10.708333333333334</v>
      </c>
      <c r="AA102" s="125">
        <f t="shared" si="148"/>
        <v>17</v>
      </c>
      <c r="AB102" s="136">
        <v>13.5</v>
      </c>
      <c r="AC102" s="126">
        <f t="shared" si="149"/>
        <v>13.5</v>
      </c>
      <c r="AD102" s="127">
        <f t="shared" si="150"/>
        <v>3</v>
      </c>
      <c r="AE102" s="135">
        <v>11.5</v>
      </c>
      <c r="AF102" s="136">
        <v>5.5</v>
      </c>
      <c r="AG102" s="120">
        <f t="shared" si="151"/>
        <v>8.5</v>
      </c>
      <c r="AH102" s="121">
        <f t="shared" si="152"/>
        <v>0</v>
      </c>
      <c r="AI102" s="135">
        <v>12</v>
      </c>
      <c r="AJ102" s="136">
        <v>5</v>
      </c>
      <c r="AK102" s="120">
        <f t="shared" si="153"/>
        <v>8.5</v>
      </c>
      <c r="AL102" s="121">
        <f t="shared" si="154"/>
        <v>0</v>
      </c>
      <c r="AM102" s="128">
        <f t="shared" si="155"/>
        <v>9.5</v>
      </c>
      <c r="AN102" s="129">
        <f t="shared" si="156"/>
        <v>3</v>
      </c>
      <c r="AO102" s="135">
        <v>11.5</v>
      </c>
      <c r="AP102" s="136">
        <v>3</v>
      </c>
      <c r="AQ102" s="120">
        <f t="shared" si="157"/>
        <v>7.25</v>
      </c>
      <c r="AR102" s="121">
        <f t="shared" si="158"/>
        <v>0</v>
      </c>
      <c r="AS102" s="135">
        <v>14</v>
      </c>
      <c r="AT102" s="136">
        <v>15</v>
      </c>
      <c r="AU102" s="120">
        <f t="shared" si="159"/>
        <v>14.5</v>
      </c>
      <c r="AV102" s="121">
        <f t="shared" si="160"/>
        <v>1</v>
      </c>
      <c r="AW102" s="128">
        <f t="shared" si="161"/>
        <v>9.6666666666666661</v>
      </c>
      <c r="AX102" s="129">
        <f t="shared" si="162"/>
        <v>1</v>
      </c>
      <c r="AY102" s="137">
        <v>11.5</v>
      </c>
      <c r="AZ102" s="131">
        <f t="shared" si="163"/>
        <v>11.5</v>
      </c>
      <c r="BA102" s="132">
        <f t="shared" si="164"/>
        <v>1</v>
      </c>
      <c r="BB102" s="128">
        <f t="shared" si="165"/>
        <v>11.5</v>
      </c>
      <c r="BC102" s="129">
        <f t="shared" si="166"/>
        <v>1</v>
      </c>
      <c r="BD102" s="133">
        <f t="shared" si="167"/>
        <v>10.15</v>
      </c>
      <c r="BE102" s="134">
        <f t="shared" si="168"/>
        <v>30</v>
      </c>
      <c r="BF102" s="149"/>
      <c r="BG102" s="150"/>
      <c r="BH102" s="142">
        <f t="shared" si="169"/>
        <v>0</v>
      </c>
      <c r="BI102" s="143">
        <f t="shared" si="170"/>
        <v>0</v>
      </c>
      <c r="BJ102" s="149"/>
      <c r="BK102" s="150"/>
      <c r="BL102" s="142">
        <f t="shared" si="171"/>
        <v>0</v>
      </c>
      <c r="BM102" s="143">
        <f t="shared" si="172"/>
        <v>0</v>
      </c>
      <c r="BN102" s="149"/>
      <c r="BO102" s="150"/>
      <c r="BP102" s="142">
        <f t="shared" si="194"/>
        <v>0</v>
      </c>
      <c r="BQ102" s="143">
        <f t="shared" si="195"/>
        <v>0</v>
      </c>
      <c r="BR102" s="149"/>
      <c r="BS102" s="150"/>
      <c r="BT102" s="142">
        <f t="shared" si="173"/>
        <v>0</v>
      </c>
      <c r="BU102" s="143">
        <f t="shared" si="174"/>
        <v>0</v>
      </c>
      <c r="BV102" s="144">
        <f t="shared" si="175"/>
        <v>0</v>
      </c>
      <c r="BW102" s="145">
        <f t="shared" si="176"/>
        <v>0</v>
      </c>
      <c r="BX102" s="149"/>
      <c r="BY102" s="150"/>
      <c r="BZ102" s="142">
        <f t="shared" si="177"/>
        <v>0</v>
      </c>
      <c r="CA102" s="143">
        <f t="shared" si="178"/>
        <v>0</v>
      </c>
      <c r="CB102" s="146">
        <f t="shared" si="179"/>
        <v>0</v>
      </c>
      <c r="CC102" s="145">
        <f t="shared" si="180"/>
        <v>0</v>
      </c>
      <c r="CD102" s="150"/>
      <c r="CE102" s="147">
        <f t="shared" si="181"/>
        <v>0</v>
      </c>
      <c r="CF102" s="148">
        <f t="shared" si="182"/>
        <v>0</v>
      </c>
      <c r="CG102" s="146">
        <f t="shared" si="183"/>
        <v>0</v>
      </c>
      <c r="CH102" s="145">
        <f t="shared" si="184"/>
        <v>0</v>
      </c>
      <c r="CI102" s="149"/>
      <c r="CJ102" s="150"/>
      <c r="CK102" s="142">
        <f t="shared" si="185"/>
        <v>0</v>
      </c>
      <c r="CL102" s="143">
        <f t="shared" si="186"/>
        <v>0</v>
      </c>
      <c r="CM102" s="146">
        <f t="shared" si="187"/>
        <v>0</v>
      </c>
      <c r="CN102" s="145">
        <f t="shared" si="188"/>
        <v>0</v>
      </c>
      <c r="CO102" s="21">
        <f t="shared" si="189"/>
        <v>0</v>
      </c>
      <c r="CP102" s="22">
        <f t="shared" si="190"/>
        <v>0</v>
      </c>
      <c r="CQ102" s="2">
        <f t="shared" si="133"/>
        <v>10.15</v>
      </c>
      <c r="CR102" s="3">
        <f t="shared" si="134"/>
        <v>30</v>
      </c>
      <c r="CS102" s="4">
        <f t="shared" si="135"/>
        <v>0</v>
      </c>
      <c r="CT102" s="5">
        <f t="shared" si="136"/>
        <v>0</v>
      </c>
      <c r="CU102" s="23">
        <f t="shared" si="137"/>
        <v>5.0750000000000002</v>
      </c>
      <c r="CV102" s="6">
        <f t="shared" si="138"/>
        <v>30</v>
      </c>
      <c r="CW102" s="20">
        <f t="shared" si="191"/>
        <v>90</v>
      </c>
      <c r="CX102" s="9" t="str">
        <f t="shared" si="192"/>
        <v>مؤجل(ة)</v>
      </c>
      <c r="CY102" s="10"/>
      <c r="CZ102" s="15"/>
      <c r="DA102" s="12"/>
    </row>
    <row r="103" spans="1:105" ht="29.25" customHeight="1" thickBot="1">
      <c r="B103" s="1">
        <f t="shared" si="193"/>
        <v>5</v>
      </c>
      <c r="C103" s="158" t="s">
        <v>244</v>
      </c>
      <c r="D103" s="138" t="s">
        <v>245</v>
      </c>
      <c r="E103" s="13" t="s">
        <v>639</v>
      </c>
      <c r="F103" s="32">
        <v>36552</v>
      </c>
      <c r="G103" s="33" t="s">
        <v>83</v>
      </c>
      <c r="H103" s="28">
        <v>11.25</v>
      </c>
      <c r="I103" s="29">
        <v>30</v>
      </c>
      <c r="J103" s="30">
        <v>10.3</v>
      </c>
      <c r="K103" s="31">
        <v>30</v>
      </c>
      <c r="L103" s="18">
        <f t="shared" si="139"/>
        <v>10.775</v>
      </c>
      <c r="M103" s="19">
        <f t="shared" si="140"/>
        <v>60</v>
      </c>
      <c r="N103" s="149">
        <v>13</v>
      </c>
      <c r="O103" s="150">
        <v>12</v>
      </c>
      <c r="P103" s="120">
        <f t="shared" si="141"/>
        <v>12.5</v>
      </c>
      <c r="Q103" s="121">
        <f t="shared" si="142"/>
        <v>6</v>
      </c>
      <c r="R103" s="135">
        <v>14.5</v>
      </c>
      <c r="S103" s="136">
        <v>9.75</v>
      </c>
      <c r="T103" s="120">
        <f t="shared" si="143"/>
        <v>12.125</v>
      </c>
      <c r="U103" s="121">
        <f t="shared" si="144"/>
        <v>6</v>
      </c>
      <c r="V103" s="135">
        <v>15.5</v>
      </c>
      <c r="W103" s="136">
        <v>12</v>
      </c>
      <c r="X103" s="120">
        <f t="shared" si="145"/>
        <v>13.75</v>
      </c>
      <c r="Y103" s="121">
        <f t="shared" si="146"/>
        <v>5</v>
      </c>
      <c r="Z103" s="124">
        <f t="shared" si="147"/>
        <v>12.791666666666666</v>
      </c>
      <c r="AA103" s="125">
        <f t="shared" si="148"/>
        <v>17</v>
      </c>
      <c r="AB103" s="136">
        <v>15</v>
      </c>
      <c r="AC103" s="126">
        <f t="shared" si="149"/>
        <v>15</v>
      </c>
      <c r="AD103" s="127">
        <f t="shared" si="150"/>
        <v>3</v>
      </c>
      <c r="AE103" s="135">
        <v>11.5</v>
      </c>
      <c r="AF103" s="136">
        <v>2</v>
      </c>
      <c r="AG103" s="120">
        <f t="shared" si="151"/>
        <v>6.75</v>
      </c>
      <c r="AH103" s="121">
        <f t="shared" si="152"/>
        <v>0</v>
      </c>
      <c r="AI103" s="135">
        <v>11</v>
      </c>
      <c r="AJ103" s="136">
        <v>3</v>
      </c>
      <c r="AK103" s="120">
        <f t="shared" si="153"/>
        <v>7</v>
      </c>
      <c r="AL103" s="121">
        <f t="shared" si="154"/>
        <v>0</v>
      </c>
      <c r="AM103" s="128">
        <f t="shared" si="155"/>
        <v>8.5</v>
      </c>
      <c r="AN103" s="129">
        <f t="shared" si="156"/>
        <v>3</v>
      </c>
      <c r="AO103" s="135">
        <v>11.5</v>
      </c>
      <c r="AP103" s="136">
        <v>7</v>
      </c>
      <c r="AQ103" s="120">
        <f t="shared" si="157"/>
        <v>9.25</v>
      </c>
      <c r="AR103" s="121">
        <f t="shared" si="158"/>
        <v>0</v>
      </c>
      <c r="AS103" s="135">
        <v>15.5</v>
      </c>
      <c r="AT103" s="136">
        <v>16</v>
      </c>
      <c r="AU103" s="120">
        <f t="shared" si="159"/>
        <v>15.75</v>
      </c>
      <c r="AV103" s="121">
        <f t="shared" si="160"/>
        <v>1</v>
      </c>
      <c r="AW103" s="128">
        <f t="shared" si="161"/>
        <v>11.416666666666666</v>
      </c>
      <c r="AX103" s="129">
        <f t="shared" si="162"/>
        <v>3</v>
      </c>
      <c r="AY103" s="137">
        <v>9</v>
      </c>
      <c r="AZ103" s="131">
        <f t="shared" si="163"/>
        <v>9</v>
      </c>
      <c r="BA103" s="132">
        <f t="shared" si="164"/>
        <v>0</v>
      </c>
      <c r="BB103" s="128">
        <f t="shared" si="165"/>
        <v>9</v>
      </c>
      <c r="BC103" s="129">
        <f t="shared" si="166"/>
        <v>0</v>
      </c>
      <c r="BD103" s="133">
        <f t="shared" si="167"/>
        <v>10.833333333333334</v>
      </c>
      <c r="BE103" s="134">
        <f t="shared" si="168"/>
        <v>30</v>
      </c>
      <c r="BF103" s="149"/>
      <c r="BG103" s="150"/>
      <c r="BH103" s="142">
        <f t="shared" si="169"/>
        <v>0</v>
      </c>
      <c r="BI103" s="143">
        <f t="shared" si="170"/>
        <v>0</v>
      </c>
      <c r="BJ103" s="149"/>
      <c r="BK103" s="150"/>
      <c r="BL103" s="142">
        <f t="shared" si="171"/>
        <v>0</v>
      </c>
      <c r="BM103" s="143">
        <f t="shared" si="172"/>
        <v>0</v>
      </c>
      <c r="BN103" s="149"/>
      <c r="BO103" s="150"/>
      <c r="BP103" s="142">
        <f t="shared" si="194"/>
        <v>0</v>
      </c>
      <c r="BQ103" s="143">
        <f t="shared" si="195"/>
        <v>0</v>
      </c>
      <c r="BR103" s="149"/>
      <c r="BS103" s="150"/>
      <c r="BT103" s="142">
        <f t="shared" si="173"/>
        <v>0</v>
      </c>
      <c r="BU103" s="143">
        <f t="shared" si="174"/>
        <v>0</v>
      </c>
      <c r="BV103" s="144">
        <f t="shared" si="175"/>
        <v>0</v>
      </c>
      <c r="BW103" s="145">
        <f t="shared" si="176"/>
        <v>0</v>
      </c>
      <c r="BX103" s="149"/>
      <c r="BY103" s="150"/>
      <c r="BZ103" s="142">
        <f t="shared" si="177"/>
        <v>0</v>
      </c>
      <c r="CA103" s="143">
        <f t="shared" si="178"/>
        <v>0</v>
      </c>
      <c r="CB103" s="146">
        <f t="shared" si="179"/>
        <v>0</v>
      </c>
      <c r="CC103" s="145">
        <f t="shared" si="180"/>
        <v>0</v>
      </c>
      <c r="CD103" s="150"/>
      <c r="CE103" s="147">
        <f t="shared" si="181"/>
        <v>0</v>
      </c>
      <c r="CF103" s="148">
        <f t="shared" si="182"/>
        <v>0</v>
      </c>
      <c r="CG103" s="146">
        <f t="shared" si="183"/>
        <v>0</v>
      </c>
      <c r="CH103" s="145">
        <f t="shared" si="184"/>
        <v>0</v>
      </c>
      <c r="CI103" s="149"/>
      <c r="CJ103" s="150"/>
      <c r="CK103" s="142">
        <f t="shared" si="185"/>
        <v>0</v>
      </c>
      <c r="CL103" s="143">
        <f t="shared" si="186"/>
        <v>0</v>
      </c>
      <c r="CM103" s="146">
        <f t="shared" si="187"/>
        <v>0</v>
      </c>
      <c r="CN103" s="145">
        <f t="shared" si="188"/>
        <v>0</v>
      </c>
      <c r="CO103" s="21">
        <f t="shared" si="189"/>
        <v>0</v>
      </c>
      <c r="CP103" s="22">
        <f t="shared" si="190"/>
        <v>0</v>
      </c>
      <c r="CQ103" s="2">
        <f t="shared" si="133"/>
        <v>10.833333333333334</v>
      </c>
      <c r="CR103" s="3">
        <f t="shared" si="134"/>
        <v>30</v>
      </c>
      <c r="CS103" s="4">
        <f t="shared" si="135"/>
        <v>0</v>
      </c>
      <c r="CT103" s="5">
        <f t="shared" si="136"/>
        <v>0</v>
      </c>
      <c r="CU103" s="23">
        <f t="shared" si="137"/>
        <v>5.416666666666667</v>
      </c>
      <c r="CV103" s="6">
        <f t="shared" si="138"/>
        <v>30</v>
      </c>
      <c r="CW103" s="20">
        <f t="shared" si="191"/>
        <v>90</v>
      </c>
      <c r="CX103" s="9" t="str">
        <f t="shared" si="192"/>
        <v>مؤجل(ة)</v>
      </c>
      <c r="CY103" s="10"/>
      <c r="CZ103" s="15"/>
      <c r="DA103" s="12"/>
    </row>
    <row r="104" spans="1:105" ht="29.25" customHeight="1" thickBot="1">
      <c r="B104" s="1">
        <f t="shared" si="193"/>
        <v>6</v>
      </c>
      <c r="C104" s="158" t="s">
        <v>246</v>
      </c>
      <c r="D104" s="138" t="s">
        <v>72</v>
      </c>
      <c r="E104" s="13" t="s">
        <v>640</v>
      </c>
      <c r="F104" s="32">
        <v>35330</v>
      </c>
      <c r="G104" s="33" t="s">
        <v>83</v>
      </c>
      <c r="H104" s="28">
        <v>12.2</v>
      </c>
      <c r="I104" s="29">
        <v>30</v>
      </c>
      <c r="J104" s="30">
        <v>12.6</v>
      </c>
      <c r="K104" s="31">
        <v>30</v>
      </c>
      <c r="L104" s="18">
        <f t="shared" si="139"/>
        <v>12.399999999999999</v>
      </c>
      <c r="M104" s="19">
        <f t="shared" si="140"/>
        <v>60</v>
      </c>
      <c r="N104" s="149">
        <v>11</v>
      </c>
      <c r="O104" s="150">
        <v>7</v>
      </c>
      <c r="P104" s="120">
        <f t="shared" si="141"/>
        <v>9</v>
      </c>
      <c r="Q104" s="121">
        <f t="shared" si="142"/>
        <v>0</v>
      </c>
      <c r="R104" s="135">
        <v>15.25</v>
      </c>
      <c r="S104" s="136">
        <v>7.25</v>
      </c>
      <c r="T104" s="120">
        <f t="shared" si="143"/>
        <v>11.25</v>
      </c>
      <c r="U104" s="121">
        <f t="shared" si="144"/>
        <v>6</v>
      </c>
      <c r="V104" s="135">
        <v>15.5</v>
      </c>
      <c r="W104" s="136">
        <v>14</v>
      </c>
      <c r="X104" s="120">
        <f t="shared" si="145"/>
        <v>14.75</v>
      </c>
      <c r="Y104" s="121">
        <f t="shared" si="146"/>
        <v>5</v>
      </c>
      <c r="Z104" s="124">
        <f t="shared" si="147"/>
        <v>11.666666666666666</v>
      </c>
      <c r="AA104" s="125">
        <f t="shared" si="148"/>
        <v>17</v>
      </c>
      <c r="AB104" s="136">
        <v>12.5</v>
      </c>
      <c r="AC104" s="126">
        <f t="shared" si="149"/>
        <v>12.5</v>
      </c>
      <c r="AD104" s="127">
        <f t="shared" si="150"/>
        <v>3</v>
      </c>
      <c r="AE104" s="135">
        <v>14.5</v>
      </c>
      <c r="AF104" s="136">
        <v>6</v>
      </c>
      <c r="AG104" s="120">
        <f t="shared" si="151"/>
        <v>10.25</v>
      </c>
      <c r="AH104" s="121">
        <f t="shared" si="152"/>
        <v>3</v>
      </c>
      <c r="AI104" s="135">
        <v>10</v>
      </c>
      <c r="AJ104" s="136">
        <v>0</v>
      </c>
      <c r="AK104" s="120">
        <f t="shared" si="153"/>
        <v>5</v>
      </c>
      <c r="AL104" s="121">
        <f t="shared" si="154"/>
        <v>0</v>
      </c>
      <c r="AM104" s="128">
        <f t="shared" si="155"/>
        <v>8.6</v>
      </c>
      <c r="AN104" s="129">
        <f t="shared" si="156"/>
        <v>6</v>
      </c>
      <c r="AO104" s="135">
        <v>11.5</v>
      </c>
      <c r="AP104" s="136">
        <v>6</v>
      </c>
      <c r="AQ104" s="120">
        <f t="shared" si="157"/>
        <v>8.75</v>
      </c>
      <c r="AR104" s="121">
        <f t="shared" si="158"/>
        <v>0</v>
      </c>
      <c r="AS104" s="135">
        <v>12</v>
      </c>
      <c r="AT104" s="136">
        <v>13</v>
      </c>
      <c r="AU104" s="120">
        <f t="shared" si="159"/>
        <v>12.5</v>
      </c>
      <c r="AV104" s="121">
        <f t="shared" si="160"/>
        <v>1</v>
      </c>
      <c r="AW104" s="128">
        <f t="shared" si="161"/>
        <v>10</v>
      </c>
      <c r="AX104" s="129">
        <f t="shared" si="162"/>
        <v>3</v>
      </c>
      <c r="AY104" s="137">
        <v>10</v>
      </c>
      <c r="AZ104" s="131">
        <f t="shared" si="163"/>
        <v>10</v>
      </c>
      <c r="BA104" s="132">
        <f t="shared" si="164"/>
        <v>1</v>
      </c>
      <c r="BB104" s="128">
        <f t="shared" si="165"/>
        <v>10</v>
      </c>
      <c r="BC104" s="129">
        <f t="shared" si="166"/>
        <v>1</v>
      </c>
      <c r="BD104" s="133">
        <f t="shared" si="167"/>
        <v>10.199999999999999</v>
      </c>
      <c r="BE104" s="134">
        <f t="shared" si="168"/>
        <v>30</v>
      </c>
      <c r="BF104" s="149"/>
      <c r="BG104" s="150"/>
      <c r="BH104" s="142">
        <f t="shared" si="169"/>
        <v>0</v>
      </c>
      <c r="BI104" s="143">
        <f t="shared" si="170"/>
        <v>0</v>
      </c>
      <c r="BJ104" s="149"/>
      <c r="BK104" s="150"/>
      <c r="BL104" s="142">
        <f t="shared" si="171"/>
        <v>0</v>
      </c>
      <c r="BM104" s="143">
        <f t="shared" si="172"/>
        <v>0</v>
      </c>
      <c r="BN104" s="149"/>
      <c r="BO104" s="150"/>
      <c r="BP104" s="142">
        <f t="shared" si="194"/>
        <v>0</v>
      </c>
      <c r="BQ104" s="143">
        <f t="shared" si="195"/>
        <v>0</v>
      </c>
      <c r="BR104" s="149"/>
      <c r="BS104" s="150"/>
      <c r="BT104" s="142">
        <f t="shared" si="173"/>
        <v>0</v>
      </c>
      <c r="BU104" s="143">
        <f t="shared" si="174"/>
        <v>0</v>
      </c>
      <c r="BV104" s="144">
        <f t="shared" si="175"/>
        <v>0</v>
      </c>
      <c r="BW104" s="145">
        <f t="shared" si="176"/>
        <v>0</v>
      </c>
      <c r="BX104" s="149"/>
      <c r="BY104" s="150"/>
      <c r="BZ104" s="142">
        <f t="shared" si="177"/>
        <v>0</v>
      </c>
      <c r="CA104" s="143">
        <f t="shared" si="178"/>
        <v>0</v>
      </c>
      <c r="CB104" s="146">
        <f t="shared" si="179"/>
        <v>0</v>
      </c>
      <c r="CC104" s="145">
        <f t="shared" si="180"/>
        <v>0</v>
      </c>
      <c r="CD104" s="150"/>
      <c r="CE104" s="147">
        <f t="shared" si="181"/>
        <v>0</v>
      </c>
      <c r="CF104" s="148">
        <f t="shared" si="182"/>
        <v>0</v>
      </c>
      <c r="CG104" s="146">
        <f t="shared" si="183"/>
        <v>0</v>
      </c>
      <c r="CH104" s="145">
        <f t="shared" si="184"/>
        <v>0</v>
      </c>
      <c r="CI104" s="149"/>
      <c r="CJ104" s="150"/>
      <c r="CK104" s="142">
        <f t="shared" si="185"/>
        <v>0</v>
      </c>
      <c r="CL104" s="143">
        <f t="shared" si="186"/>
        <v>0</v>
      </c>
      <c r="CM104" s="146">
        <f t="shared" si="187"/>
        <v>0</v>
      </c>
      <c r="CN104" s="145">
        <f t="shared" si="188"/>
        <v>0</v>
      </c>
      <c r="CO104" s="21">
        <f t="shared" si="189"/>
        <v>0</v>
      </c>
      <c r="CP104" s="22">
        <f t="shared" si="190"/>
        <v>0</v>
      </c>
      <c r="CQ104" s="2">
        <f t="shared" si="133"/>
        <v>10.199999999999999</v>
      </c>
      <c r="CR104" s="3">
        <f t="shared" si="134"/>
        <v>30</v>
      </c>
      <c r="CS104" s="4">
        <f t="shared" si="135"/>
        <v>0</v>
      </c>
      <c r="CT104" s="5">
        <f t="shared" si="136"/>
        <v>0</v>
      </c>
      <c r="CU104" s="23">
        <f t="shared" si="137"/>
        <v>5.0999999999999996</v>
      </c>
      <c r="CV104" s="6">
        <f t="shared" si="138"/>
        <v>30</v>
      </c>
      <c r="CW104" s="20">
        <f t="shared" si="191"/>
        <v>90</v>
      </c>
      <c r="CX104" s="9" t="str">
        <f t="shared" si="192"/>
        <v>مؤجل(ة)</v>
      </c>
      <c r="CY104" s="10"/>
      <c r="CZ104" s="15"/>
      <c r="DA104" s="12"/>
    </row>
    <row r="105" spans="1:105" ht="29.25" customHeight="1" thickBot="1">
      <c r="B105" s="1">
        <f t="shared" si="193"/>
        <v>7</v>
      </c>
      <c r="C105" s="158" t="s">
        <v>247</v>
      </c>
      <c r="D105" s="138" t="s">
        <v>248</v>
      </c>
      <c r="E105" s="34" t="s">
        <v>641</v>
      </c>
      <c r="F105" s="32">
        <v>36097</v>
      </c>
      <c r="G105" s="33" t="s">
        <v>83</v>
      </c>
      <c r="H105" s="28">
        <v>10.3</v>
      </c>
      <c r="I105" s="29">
        <v>30</v>
      </c>
      <c r="J105" s="30">
        <v>10.33</v>
      </c>
      <c r="K105" s="31">
        <v>30</v>
      </c>
      <c r="L105" s="18">
        <f t="shared" si="139"/>
        <v>10.315000000000001</v>
      </c>
      <c r="M105" s="19">
        <f t="shared" si="140"/>
        <v>60</v>
      </c>
      <c r="N105" s="149">
        <v>16</v>
      </c>
      <c r="O105" s="150">
        <v>14</v>
      </c>
      <c r="P105" s="120">
        <f t="shared" si="141"/>
        <v>15</v>
      </c>
      <c r="Q105" s="121">
        <f t="shared" si="142"/>
        <v>6</v>
      </c>
      <c r="R105" s="135">
        <v>13.75</v>
      </c>
      <c r="S105" s="136">
        <v>7</v>
      </c>
      <c r="T105" s="120">
        <f t="shared" si="143"/>
        <v>10.375</v>
      </c>
      <c r="U105" s="121">
        <f t="shared" si="144"/>
        <v>6</v>
      </c>
      <c r="V105" s="135">
        <v>14</v>
      </c>
      <c r="W105" s="136">
        <v>8.5</v>
      </c>
      <c r="X105" s="120">
        <f t="shared" si="145"/>
        <v>11.25</v>
      </c>
      <c r="Y105" s="121">
        <f t="shared" si="146"/>
        <v>5</v>
      </c>
      <c r="Z105" s="124">
        <f t="shared" si="147"/>
        <v>12.208333333333334</v>
      </c>
      <c r="AA105" s="125">
        <f t="shared" si="148"/>
        <v>17</v>
      </c>
      <c r="AB105" s="136">
        <v>11.5</v>
      </c>
      <c r="AC105" s="126">
        <f t="shared" si="149"/>
        <v>11.5</v>
      </c>
      <c r="AD105" s="127">
        <f t="shared" si="150"/>
        <v>3</v>
      </c>
      <c r="AE105" s="135">
        <v>13.5</v>
      </c>
      <c r="AF105" s="136">
        <v>4.25</v>
      </c>
      <c r="AG105" s="120">
        <f t="shared" si="151"/>
        <v>8.875</v>
      </c>
      <c r="AH105" s="121">
        <f t="shared" si="152"/>
        <v>0</v>
      </c>
      <c r="AI105" s="135">
        <v>12</v>
      </c>
      <c r="AJ105" s="136">
        <v>3</v>
      </c>
      <c r="AK105" s="120">
        <f t="shared" si="153"/>
        <v>7.5</v>
      </c>
      <c r="AL105" s="121">
        <f t="shared" si="154"/>
        <v>0</v>
      </c>
      <c r="AM105" s="128">
        <f t="shared" si="155"/>
        <v>8.85</v>
      </c>
      <c r="AN105" s="129">
        <f t="shared" si="156"/>
        <v>3</v>
      </c>
      <c r="AO105" s="135">
        <v>11.5</v>
      </c>
      <c r="AP105" s="136">
        <v>5</v>
      </c>
      <c r="AQ105" s="120">
        <f t="shared" si="157"/>
        <v>8.25</v>
      </c>
      <c r="AR105" s="121">
        <f t="shared" si="158"/>
        <v>0</v>
      </c>
      <c r="AS105" s="135">
        <v>16.5</v>
      </c>
      <c r="AT105" s="136">
        <v>15</v>
      </c>
      <c r="AU105" s="120">
        <f t="shared" si="159"/>
        <v>15.75</v>
      </c>
      <c r="AV105" s="121">
        <f t="shared" si="160"/>
        <v>1</v>
      </c>
      <c r="AW105" s="128">
        <f t="shared" si="161"/>
        <v>10.75</v>
      </c>
      <c r="AX105" s="129">
        <f t="shared" si="162"/>
        <v>3</v>
      </c>
      <c r="AY105" s="137">
        <v>10</v>
      </c>
      <c r="AZ105" s="131">
        <f t="shared" si="163"/>
        <v>10</v>
      </c>
      <c r="BA105" s="132">
        <f t="shared" si="164"/>
        <v>1</v>
      </c>
      <c r="BB105" s="128">
        <f t="shared" si="165"/>
        <v>10</v>
      </c>
      <c r="BC105" s="129">
        <f t="shared" si="166"/>
        <v>1</v>
      </c>
      <c r="BD105" s="133">
        <f t="shared" si="167"/>
        <v>10.65</v>
      </c>
      <c r="BE105" s="134">
        <f t="shared" si="168"/>
        <v>30</v>
      </c>
      <c r="BF105" s="149"/>
      <c r="BG105" s="150"/>
      <c r="BH105" s="142">
        <f t="shared" si="169"/>
        <v>0</v>
      </c>
      <c r="BI105" s="143">
        <f t="shared" si="170"/>
        <v>0</v>
      </c>
      <c r="BJ105" s="149"/>
      <c r="BK105" s="150"/>
      <c r="BL105" s="142">
        <f t="shared" si="171"/>
        <v>0</v>
      </c>
      <c r="BM105" s="143">
        <f t="shared" si="172"/>
        <v>0</v>
      </c>
      <c r="BN105" s="149"/>
      <c r="BO105" s="150"/>
      <c r="BP105" s="142">
        <f t="shared" si="194"/>
        <v>0</v>
      </c>
      <c r="BQ105" s="143">
        <f t="shared" si="195"/>
        <v>0</v>
      </c>
      <c r="BR105" s="149"/>
      <c r="BS105" s="150"/>
      <c r="BT105" s="142">
        <f t="shared" si="173"/>
        <v>0</v>
      </c>
      <c r="BU105" s="143">
        <f t="shared" si="174"/>
        <v>0</v>
      </c>
      <c r="BV105" s="144">
        <f t="shared" si="175"/>
        <v>0</v>
      </c>
      <c r="BW105" s="145">
        <f t="shared" si="176"/>
        <v>0</v>
      </c>
      <c r="BX105" s="149"/>
      <c r="BY105" s="150"/>
      <c r="BZ105" s="142">
        <f t="shared" si="177"/>
        <v>0</v>
      </c>
      <c r="CA105" s="143">
        <f t="shared" si="178"/>
        <v>0</v>
      </c>
      <c r="CB105" s="146">
        <f t="shared" si="179"/>
        <v>0</v>
      </c>
      <c r="CC105" s="145">
        <f t="shared" si="180"/>
        <v>0</v>
      </c>
      <c r="CD105" s="150"/>
      <c r="CE105" s="147">
        <f t="shared" si="181"/>
        <v>0</v>
      </c>
      <c r="CF105" s="148">
        <f t="shared" si="182"/>
        <v>0</v>
      </c>
      <c r="CG105" s="146">
        <f t="shared" si="183"/>
        <v>0</v>
      </c>
      <c r="CH105" s="145">
        <f t="shared" si="184"/>
        <v>0</v>
      </c>
      <c r="CI105" s="149"/>
      <c r="CJ105" s="150"/>
      <c r="CK105" s="142">
        <f t="shared" si="185"/>
        <v>0</v>
      </c>
      <c r="CL105" s="143">
        <f t="shared" si="186"/>
        <v>0</v>
      </c>
      <c r="CM105" s="146">
        <f t="shared" si="187"/>
        <v>0</v>
      </c>
      <c r="CN105" s="145">
        <f t="shared" si="188"/>
        <v>0</v>
      </c>
      <c r="CO105" s="21">
        <f t="shared" si="189"/>
        <v>0</v>
      </c>
      <c r="CP105" s="22">
        <f t="shared" si="190"/>
        <v>0</v>
      </c>
      <c r="CQ105" s="2">
        <f t="shared" si="133"/>
        <v>10.65</v>
      </c>
      <c r="CR105" s="3">
        <f t="shared" si="134"/>
        <v>30</v>
      </c>
      <c r="CS105" s="4">
        <f t="shared" si="135"/>
        <v>0</v>
      </c>
      <c r="CT105" s="5">
        <f t="shared" si="136"/>
        <v>0</v>
      </c>
      <c r="CU105" s="23">
        <f t="shared" si="137"/>
        <v>5.3250000000000002</v>
      </c>
      <c r="CV105" s="6">
        <f t="shared" si="138"/>
        <v>30</v>
      </c>
      <c r="CW105" s="20">
        <f t="shared" si="191"/>
        <v>90</v>
      </c>
      <c r="CX105" s="9" t="str">
        <f t="shared" si="192"/>
        <v>مؤجل(ة)</v>
      </c>
      <c r="CY105" s="10"/>
      <c r="CZ105" s="15"/>
      <c r="DA105" s="12"/>
    </row>
    <row r="106" spans="1:105" ht="29.25" customHeight="1" thickBot="1">
      <c r="B106" s="1">
        <f t="shared" si="193"/>
        <v>8</v>
      </c>
      <c r="C106" s="158" t="s">
        <v>249</v>
      </c>
      <c r="D106" s="138" t="s">
        <v>250</v>
      </c>
      <c r="E106" s="13" t="s">
        <v>642</v>
      </c>
      <c r="F106" s="32">
        <v>35283</v>
      </c>
      <c r="G106" s="33" t="s">
        <v>83</v>
      </c>
      <c r="H106" s="28">
        <v>9.74</v>
      </c>
      <c r="I106" s="29">
        <v>30</v>
      </c>
      <c r="J106" s="30">
        <v>12.18</v>
      </c>
      <c r="K106" s="31">
        <v>30</v>
      </c>
      <c r="L106" s="18">
        <f t="shared" si="139"/>
        <v>10.96</v>
      </c>
      <c r="M106" s="19">
        <f t="shared" si="140"/>
        <v>60</v>
      </c>
      <c r="N106" s="149">
        <v>13</v>
      </c>
      <c r="O106" s="150">
        <v>7</v>
      </c>
      <c r="P106" s="120">
        <f t="shared" si="141"/>
        <v>10</v>
      </c>
      <c r="Q106" s="121">
        <f t="shared" si="142"/>
        <v>6</v>
      </c>
      <c r="R106" s="135">
        <v>16</v>
      </c>
      <c r="S106" s="136">
        <v>7.75</v>
      </c>
      <c r="T106" s="120">
        <f t="shared" si="143"/>
        <v>11.875</v>
      </c>
      <c r="U106" s="121">
        <f t="shared" si="144"/>
        <v>6</v>
      </c>
      <c r="V106" s="135">
        <v>10</v>
      </c>
      <c r="W106" s="136">
        <v>11.5</v>
      </c>
      <c r="X106" s="120">
        <f t="shared" si="145"/>
        <v>10.75</v>
      </c>
      <c r="Y106" s="121">
        <f t="shared" si="146"/>
        <v>5</v>
      </c>
      <c r="Z106" s="124">
        <f t="shared" si="147"/>
        <v>10.875</v>
      </c>
      <c r="AA106" s="125">
        <f t="shared" si="148"/>
        <v>17</v>
      </c>
      <c r="AB106" s="136">
        <v>6.5</v>
      </c>
      <c r="AC106" s="126">
        <f t="shared" si="149"/>
        <v>6.5</v>
      </c>
      <c r="AD106" s="127">
        <f t="shared" si="150"/>
        <v>0</v>
      </c>
      <c r="AE106" s="135">
        <v>10</v>
      </c>
      <c r="AF106" s="136">
        <v>3.25</v>
      </c>
      <c r="AG106" s="120">
        <f t="shared" si="151"/>
        <v>6.625</v>
      </c>
      <c r="AH106" s="121">
        <f t="shared" si="152"/>
        <v>0</v>
      </c>
      <c r="AI106" s="135">
        <v>12</v>
      </c>
      <c r="AJ106" s="136">
        <v>4.25</v>
      </c>
      <c r="AK106" s="120">
        <f t="shared" si="153"/>
        <v>8.125</v>
      </c>
      <c r="AL106" s="121">
        <f t="shared" si="154"/>
        <v>0</v>
      </c>
      <c r="AM106" s="128">
        <f t="shared" si="155"/>
        <v>7.2</v>
      </c>
      <c r="AN106" s="129">
        <f t="shared" si="156"/>
        <v>0</v>
      </c>
      <c r="AO106" s="135">
        <v>11.5</v>
      </c>
      <c r="AP106" s="136">
        <v>1</v>
      </c>
      <c r="AQ106" s="120">
        <f t="shared" si="157"/>
        <v>6.25</v>
      </c>
      <c r="AR106" s="121">
        <f t="shared" si="158"/>
        <v>0</v>
      </c>
      <c r="AS106" s="135">
        <v>14</v>
      </c>
      <c r="AT106" s="136">
        <v>16</v>
      </c>
      <c r="AU106" s="120">
        <f t="shared" si="159"/>
        <v>15</v>
      </c>
      <c r="AV106" s="121">
        <f t="shared" si="160"/>
        <v>1</v>
      </c>
      <c r="AW106" s="128">
        <f t="shared" si="161"/>
        <v>9.1666666666666661</v>
      </c>
      <c r="AX106" s="129">
        <f t="shared" si="162"/>
        <v>1</v>
      </c>
      <c r="AY106" s="137">
        <v>8</v>
      </c>
      <c r="AZ106" s="131">
        <f t="shared" si="163"/>
        <v>8</v>
      </c>
      <c r="BA106" s="132">
        <f t="shared" si="164"/>
        <v>0</v>
      </c>
      <c r="BB106" s="128">
        <f t="shared" si="165"/>
        <v>8</v>
      </c>
      <c r="BC106" s="129">
        <f t="shared" si="166"/>
        <v>0</v>
      </c>
      <c r="BD106" s="133">
        <f t="shared" si="167"/>
        <v>9.1166666666666671</v>
      </c>
      <c r="BE106" s="134">
        <f t="shared" si="168"/>
        <v>18</v>
      </c>
      <c r="BF106" s="149"/>
      <c r="BG106" s="150"/>
      <c r="BH106" s="142">
        <f t="shared" si="169"/>
        <v>0</v>
      </c>
      <c r="BI106" s="143">
        <f t="shared" si="170"/>
        <v>0</v>
      </c>
      <c r="BJ106" s="149"/>
      <c r="BK106" s="150"/>
      <c r="BL106" s="142">
        <f t="shared" si="171"/>
        <v>0</v>
      </c>
      <c r="BM106" s="143">
        <f t="shared" si="172"/>
        <v>0</v>
      </c>
      <c r="BN106" s="149"/>
      <c r="BO106" s="150"/>
      <c r="BP106" s="142">
        <f t="shared" si="194"/>
        <v>0</v>
      </c>
      <c r="BQ106" s="143">
        <f t="shared" si="195"/>
        <v>0</v>
      </c>
      <c r="BR106" s="149"/>
      <c r="BS106" s="150"/>
      <c r="BT106" s="142">
        <f t="shared" si="173"/>
        <v>0</v>
      </c>
      <c r="BU106" s="143">
        <f t="shared" si="174"/>
        <v>0</v>
      </c>
      <c r="BV106" s="144">
        <f t="shared" si="175"/>
        <v>0</v>
      </c>
      <c r="BW106" s="145">
        <f t="shared" si="176"/>
        <v>0</v>
      </c>
      <c r="BX106" s="149"/>
      <c r="BY106" s="150"/>
      <c r="BZ106" s="142">
        <f t="shared" si="177"/>
        <v>0</v>
      </c>
      <c r="CA106" s="143">
        <f t="shared" si="178"/>
        <v>0</v>
      </c>
      <c r="CB106" s="146">
        <f t="shared" si="179"/>
        <v>0</v>
      </c>
      <c r="CC106" s="145">
        <f t="shared" si="180"/>
        <v>0</v>
      </c>
      <c r="CD106" s="150"/>
      <c r="CE106" s="147">
        <f t="shared" si="181"/>
        <v>0</v>
      </c>
      <c r="CF106" s="148">
        <f t="shared" si="182"/>
        <v>0</v>
      </c>
      <c r="CG106" s="146">
        <f t="shared" si="183"/>
        <v>0</v>
      </c>
      <c r="CH106" s="145">
        <f t="shared" si="184"/>
        <v>0</v>
      </c>
      <c r="CI106" s="149"/>
      <c r="CJ106" s="150"/>
      <c r="CK106" s="142">
        <f t="shared" si="185"/>
        <v>0</v>
      </c>
      <c r="CL106" s="143">
        <f t="shared" si="186"/>
        <v>0</v>
      </c>
      <c r="CM106" s="146">
        <f t="shared" si="187"/>
        <v>0</v>
      </c>
      <c r="CN106" s="145">
        <f t="shared" si="188"/>
        <v>0</v>
      </c>
      <c r="CO106" s="21">
        <f t="shared" si="189"/>
        <v>0</v>
      </c>
      <c r="CP106" s="22">
        <f t="shared" si="190"/>
        <v>0</v>
      </c>
      <c r="CQ106" s="2">
        <f t="shared" si="133"/>
        <v>9.1166666666666671</v>
      </c>
      <c r="CR106" s="3">
        <f t="shared" si="134"/>
        <v>18</v>
      </c>
      <c r="CS106" s="4">
        <f t="shared" si="135"/>
        <v>0</v>
      </c>
      <c r="CT106" s="5">
        <f t="shared" si="136"/>
        <v>0</v>
      </c>
      <c r="CU106" s="23">
        <f t="shared" si="137"/>
        <v>4.5583333333333336</v>
      </c>
      <c r="CV106" s="6">
        <f t="shared" si="138"/>
        <v>18</v>
      </c>
      <c r="CW106" s="20">
        <f t="shared" si="191"/>
        <v>78</v>
      </c>
      <c r="CX106" s="9" t="str">
        <f t="shared" si="192"/>
        <v>مؤجل(ة)</v>
      </c>
      <c r="CY106" s="10"/>
      <c r="CZ106" s="15"/>
      <c r="DA106" s="12"/>
    </row>
    <row r="107" spans="1:105" ht="29.25" customHeight="1" thickBot="1">
      <c r="B107" s="1">
        <f t="shared" si="193"/>
        <v>9</v>
      </c>
      <c r="C107" s="158" t="s">
        <v>251</v>
      </c>
      <c r="D107" s="138" t="s">
        <v>252</v>
      </c>
      <c r="E107" s="13" t="s">
        <v>643</v>
      </c>
      <c r="F107" s="32">
        <v>35560</v>
      </c>
      <c r="G107" s="33" t="s">
        <v>83</v>
      </c>
      <c r="H107" s="28">
        <v>11.3</v>
      </c>
      <c r="I107" s="29">
        <v>30</v>
      </c>
      <c r="J107" s="30">
        <v>10.37</v>
      </c>
      <c r="K107" s="31">
        <v>30</v>
      </c>
      <c r="L107" s="18">
        <f t="shared" si="139"/>
        <v>10.835000000000001</v>
      </c>
      <c r="M107" s="19">
        <f t="shared" si="140"/>
        <v>60</v>
      </c>
      <c r="N107" s="149">
        <v>12</v>
      </c>
      <c r="O107" s="150">
        <v>7</v>
      </c>
      <c r="P107" s="120">
        <f t="shared" si="141"/>
        <v>9.5</v>
      </c>
      <c r="Q107" s="121">
        <f t="shared" si="142"/>
        <v>0</v>
      </c>
      <c r="R107" s="135">
        <v>15.25</v>
      </c>
      <c r="S107" s="136">
        <v>4.75</v>
      </c>
      <c r="T107" s="120">
        <f t="shared" si="143"/>
        <v>10</v>
      </c>
      <c r="U107" s="121">
        <f t="shared" si="144"/>
        <v>6</v>
      </c>
      <c r="V107" s="135">
        <v>14</v>
      </c>
      <c r="W107" s="136">
        <v>11.5</v>
      </c>
      <c r="X107" s="120">
        <f t="shared" si="145"/>
        <v>12.75</v>
      </c>
      <c r="Y107" s="121">
        <f t="shared" si="146"/>
        <v>5</v>
      </c>
      <c r="Z107" s="124">
        <f t="shared" si="147"/>
        <v>10.75</v>
      </c>
      <c r="AA107" s="125">
        <f t="shared" si="148"/>
        <v>17</v>
      </c>
      <c r="AB107" s="136">
        <v>13.5</v>
      </c>
      <c r="AC107" s="126">
        <f t="shared" si="149"/>
        <v>13.5</v>
      </c>
      <c r="AD107" s="127">
        <f t="shared" si="150"/>
        <v>3</v>
      </c>
      <c r="AE107" s="135">
        <v>10.5</v>
      </c>
      <c r="AF107" s="136">
        <v>5</v>
      </c>
      <c r="AG107" s="120">
        <f t="shared" si="151"/>
        <v>7.75</v>
      </c>
      <c r="AH107" s="121">
        <f t="shared" si="152"/>
        <v>0</v>
      </c>
      <c r="AI107" s="135">
        <v>12</v>
      </c>
      <c r="AJ107" s="136">
        <v>8.25</v>
      </c>
      <c r="AK107" s="120">
        <f t="shared" si="153"/>
        <v>10.125</v>
      </c>
      <c r="AL107" s="121">
        <f t="shared" si="154"/>
        <v>3</v>
      </c>
      <c r="AM107" s="128">
        <f t="shared" si="155"/>
        <v>9.85</v>
      </c>
      <c r="AN107" s="129">
        <f t="shared" si="156"/>
        <v>6</v>
      </c>
      <c r="AO107" s="135">
        <v>11.5</v>
      </c>
      <c r="AP107" s="136">
        <v>1</v>
      </c>
      <c r="AQ107" s="120">
        <f t="shared" si="157"/>
        <v>6.25</v>
      </c>
      <c r="AR107" s="121">
        <f t="shared" si="158"/>
        <v>0</v>
      </c>
      <c r="AS107" s="135">
        <v>14</v>
      </c>
      <c r="AT107" s="136">
        <v>14</v>
      </c>
      <c r="AU107" s="120">
        <f t="shared" si="159"/>
        <v>14</v>
      </c>
      <c r="AV107" s="121">
        <f t="shared" si="160"/>
        <v>1</v>
      </c>
      <c r="AW107" s="128">
        <f t="shared" si="161"/>
        <v>8.8333333333333339</v>
      </c>
      <c r="AX107" s="129">
        <f t="shared" si="162"/>
        <v>1</v>
      </c>
      <c r="AY107" s="137">
        <v>10</v>
      </c>
      <c r="AZ107" s="131">
        <f t="shared" si="163"/>
        <v>10</v>
      </c>
      <c r="BA107" s="132">
        <f t="shared" si="164"/>
        <v>1</v>
      </c>
      <c r="BB107" s="128">
        <f t="shared" si="165"/>
        <v>10</v>
      </c>
      <c r="BC107" s="129">
        <f t="shared" si="166"/>
        <v>1</v>
      </c>
      <c r="BD107" s="133">
        <f t="shared" si="167"/>
        <v>10.016666666666667</v>
      </c>
      <c r="BE107" s="134">
        <f t="shared" si="168"/>
        <v>30</v>
      </c>
      <c r="BF107" s="149"/>
      <c r="BG107" s="150"/>
      <c r="BH107" s="142">
        <f t="shared" si="169"/>
        <v>0</v>
      </c>
      <c r="BI107" s="143">
        <f t="shared" si="170"/>
        <v>0</v>
      </c>
      <c r="BJ107" s="149"/>
      <c r="BK107" s="150"/>
      <c r="BL107" s="142">
        <f t="shared" si="171"/>
        <v>0</v>
      </c>
      <c r="BM107" s="143">
        <f t="shared" si="172"/>
        <v>0</v>
      </c>
      <c r="BN107" s="149"/>
      <c r="BO107" s="150"/>
      <c r="BP107" s="142">
        <f t="shared" si="194"/>
        <v>0</v>
      </c>
      <c r="BQ107" s="143">
        <f t="shared" si="195"/>
        <v>0</v>
      </c>
      <c r="BR107" s="149"/>
      <c r="BS107" s="150"/>
      <c r="BT107" s="142">
        <f t="shared" si="173"/>
        <v>0</v>
      </c>
      <c r="BU107" s="143">
        <f t="shared" si="174"/>
        <v>0</v>
      </c>
      <c r="BV107" s="144">
        <f t="shared" si="175"/>
        <v>0</v>
      </c>
      <c r="BW107" s="145">
        <f t="shared" si="176"/>
        <v>0</v>
      </c>
      <c r="BX107" s="149"/>
      <c r="BY107" s="150"/>
      <c r="BZ107" s="142">
        <f t="shared" si="177"/>
        <v>0</v>
      </c>
      <c r="CA107" s="143">
        <f t="shared" si="178"/>
        <v>0</v>
      </c>
      <c r="CB107" s="146">
        <f t="shared" si="179"/>
        <v>0</v>
      </c>
      <c r="CC107" s="145">
        <f t="shared" si="180"/>
        <v>0</v>
      </c>
      <c r="CD107" s="150"/>
      <c r="CE107" s="147">
        <f t="shared" si="181"/>
        <v>0</v>
      </c>
      <c r="CF107" s="148">
        <f t="shared" si="182"/>
        <v>0</v>
      </c>
      <c r="CG107" s="146">
        <f t="shared" si="183"/>
        <v>0</v>
      </c>
      <c r="CH107" s="145">
        <f t="shared" si="184"/>
        <v>0</v>
      </c>
      <c r="CI107" s="149"/>
      <c r="CJ107" s="150"/>
      <c r="CK107" s="142">
        <f t="shared" si="185"/>
        <v>0</v>
      </c>
      <c r="CL107" s="143">
        <f t="shared" si="186"/>
        <v>0</v>
      </c>
      <c r="CM107" s="146">
        <f t="shared" si="187"/>
        <v>0</v>
      </c>
      <c r="CN107" s="145">
        <f t="shared" si="188"/>
        <v>0</v>
      </c>
      <c r="CO107" s="21">
        <f t="shared" si="189"/>
        <v>0</v>
      </c>
      <c r="CP107" s="22">
        <f t="shared" si="190"/>
        <v>0</v>
      </c>
      <c r="CQ107" s="2">
        <f t="shared" si="133"/>
        <v>10.016666666666667</v>
      </c>
      <c r="CR107" s="3">
        <f t="shared" si="134"/>
        <v>30</v>
      </c>
      <c r="CS107" s="4">
        <f t="shared" si="135"/>
        <v>0</v>
      </c>
      <c r="CT107" s="5">
        <f t="shared" si="136"/>
        <v>0</v>
      </c>
      <c r="CU107" s="23">
        <f t="shared" si="137"/>
        <v>5.0083333333333337</v>
      </c>
      <c r="CV107" s="6">
        <f t="shared" si="138"/>
        <v>30</v>
      </c>
      <c r="CW107" s="20">
        <f t="shared" si="191"/>
        <v>90</v>
      </c>
      <c r="CX107" s="9" t="str">
        <f t="shared" si="192"/>
        <v>مؤجل(ة)</v>
      </c>
      <c r="CY107" s="10"/>
      <c r="CZ107" s="15"/>
      <c r="DA107" s="12"/>
    </row>
    <row r="108" spans="1:105" ht="29.25" customHeight="1" thickBot="1">
      <c r="B108" s="1">
        <f t="shared" si="193"/>
        <v>10</v>
      </c>
      <c r="C108" s="158" t="s">
        <v>253</v>
      </c>
      <c r="D108" s="138" t="s">
        <v>254</v>
      </c>
      <c r="E108" s="13" t="s">
        <v>644</v>
      </c>
      <c r="F108" s="32">
        <v>36582</v>
      </c>
      <c r="G108" s="33" t="s">
        <v>83</v>
      </c>
      <c r="H108" s="28">
        <v>10.85</v>
      </c>
      <c r="I108" s="29">
        <v>30</v>
      </c>
      <c r="J108" s="30">
        <v>12.35</v>
      </c>
      <c r="K108" s="31">
        <v>30</v>
      </c>
      <c r="L108" s="18">
        <f t="shared" si="139"/>
        <v>11.6</v>
      </c>
      <c r="M108" s="19">
        <f t="shared" si="140"/>
        <v>60</v>
      </c>
      <c r="N108" s="149">
        <v>11</v>
      </c>
      <c r="O108" s="150">
        <v>4</v>
      </c>
      <c r="P108" s="120">
        <f t="shared" si="141"/>
        <v>7.5</v>
      </c>
      <c r="Q108" s="121">
        <f t="shared" si="142"/>
        <v>0</v>
      </c>
      <c r="R108" s="135">
        <v>15.5</v>
      </c>
      <c r="S108" s="136">
        <v>8.75</v>
      </c>
      <c r="T108" s="120">
        <f t="shared" si="143"/>
        <v>12.125</v>
      </c>
      <c r="U108" s="121">
        <f t="shared" si="144"/>
        <v>6</v>
      </c>
      <c r="V108" s="135">
        <v>14.5</v>
      </c>
      <c r="W108" s="136">
        <v>11</v>
      </c>
      <c r="X108" s="120">
        <f t="shared" si="145"/>
        <v>12.75</v>
      </c>
      <c r="Y108" s="121">
        <f t="shared" si="146"/>
        <v>5</v>
      </c>
      <c r="Z108" s="124">
        <f t="shared" si="147"/>
        <v>10.791666666666666</v>
      </c>
      <c r="AA108" s="125">
        <f t="shared" si="148"/>
        <v>17</v>
      </c>
      <c r="AB108" s="136">
        <v>13</v>
      </c>
      <c r="AC108" s="126">
        <f t="shared" si="149"/>
        <v>13</v>
      </c>
      <c r="AD108" s="127">
        <f t="shared" si="150"/>
        <v>3</v>
      </c>
      <c r="AE108" s="135">
        <v>12</v>
      </c>
      <c r="AF108" s="136">
        <v>8.5</v>
      </c>
      <c r="AG108" s="120">
        <f t="shared" si="151"/>
        <v>10.25</v>
      </c>
      <c r="AH108" s="121">
        <f t="shared" si="152"/>
        <v>3</v>
      </c>
      <c r="AI108" s="135">
        <v>11</v>
      </c>
      <c r="AJ108" s="136">
        <v>1.5</v>
      </c>
      <c r="AK108" s="120">
        <f t="shared" si="153"/>
        <v>6.25</v>
      </c>
      <c r="AL108" s="121">
        <f t="shared" si="154"/>
        <v>0</v>
      </c>
      <c r="AM108" s="128">
        <f t="shared" si="155"/>
        <v>9.1999999999999993</v>
      </c>
      <c r="AN108" s="129">
        <f t="shared" si="156"/>
        <v>6</v>
      </c>
      <c r="AO108" s="135">
        <v>11.5</v>
      </c>
      <c r="AP108" s="136">
        <v>1</v>
      </c>
      <c r="AQ108" s="120">
        <f t="shared" si="157"/>
        <v>6.25</v>
      </c>
      <c r="AR108" s="121">
        <f t="shared" si="158"/>
        <v>0</v>
      </c>
      <c r="AS108" s="135">
        <v>14</v>
      </c>
      <c r="AT108" s="136">
        <v>15</v>
      </c>
      <c r="AU108" s="120">
        <f t="shared" si="159"/>
        <v>14.5</v>
      </c>
      <c r="AV108" s="121">
        <f t="shared" si="160"/>
        <v>1</v>
      </c>
      <c r="AW108" s="128">
        <f t="shared" si="161"/>
        <v>9</v>
      </c>
      <c r="AX108" s="129">
        <f t="shared" si="162"/>
        <v>1</v>
      </c>
      <c r="AY108" s="137">
        <v>7.5</v>
      </c>
      <c r="AZ108" s="131">
        <f t="shared" si="163"/>
        <v>7.5</v>
      </c>
      <c r="BA108" s="132">
        <f t="shared" si="164"/>
        <v>0</v>
      </c>
      <c r="BB108" s="128">
        <f t="shared" si="165"/>
        <v>7.5</v>
      </c>
      <c r="BC108" s="129">
        <f t="shared" si="166"/>
        <v>0</v>
      </c>
      <c r="BD108" s="133">
        <f t="shared" si="167"/>
        <v>9.6833333333333336</v>
      </c>
      <c r="BE108" s="134">
        <f t="shared" si="168"/>
        <v>24</v>
      </c>
      <c r="BF108" s="149"/>
      <c r="BG108" s="150"/>
      <c r="BH108" s="142">
        <f t="shared" si="169"/>
        <v>0</v>
      </c>
      <c r="BI108" s="143">
        <f t="shared" si="170"/>
        <v>0</v>
      </c>
      <c r="BJ108" s="149"/>
      <c r="BK108" s="150"/>
      <c r="BL108" s="142">
        <f t="shared" si="171"/>
        <v>0</v>
      </c>
      <c r="BM108" s="143">
        <f t="shared" si="172"/>
        <v>0</v>
      </c>
      <c r="BN108" s="149"/>
      <c r="BO108" s="150"/>
      <c r="BP108" s="142">
        <f t="shared" si="194"/>
        <v>0</v>
      </c>
      <c r="BQ108" s="143">
        <f t="shared" si="195"/>
        <v>0</v>
      </c>
      <c r="BR108" s="149"/>
      <c r="BS108" s="150"/>
      <c r="BT108" s="142">
        <f t="shared" si="173"/>
        <v>0</v>
      </c>
      <c r="BU108" s="143">
        <f t="shared" si="174"/>
        <v>0</v>
      </c>
      <c r="BV108" s="144">
        <f t="shared" si="175"/>
        <v>0</v>
      </c>
      <c r="BW108" s="145">
        <f t="shared" si="176"/>
        <v>0</v>
      </c>
      <c r="BX108" s="149"/>
      <c r="BY108" s="150"/>
      <c r="BZ108" s="142">
        <f t="shared" si="177"/>
        <v>0</v>
      </c>
      <c r="CA108" s="143">
        <f t="shared" si="178"/>
        <v>0</v>
      </c>
      <c r="CB108" s="146">
        <f t="shared" si="179"/>
        <v>0</v>
      </c>
      <c r="CC108" s="145">
        <f t="shared" si="180"/>
        <v>0</v>
      </c>
      <c r="CD108" s="150"/>
      <c r="CE108" s="147">
        <f t="shared" si="181"/>
        <v>0</v>
      </c>
      <c r="CF108" s="148">
        <f t="shared" si="182"/>
        <v>0</v>
      </c>
      <c r="CG108" s="146">
        <f t="shared" si="183"/>
        <v>0</v>
      </c>
      <c r="CH108" s="145">
        <f t="shared" si="184"/>
        <v>0</v>
      </c>
      <c r="CI108" s="149"/>
      <c r="CJ108" s="150"/>
      <c r="CK108" s="142">
        <f t="shared" si="185"/>
        <v>0</v>
      </c>
      <c r="CL108" s="143">
        <f t="shared" si="186"/>
        <v>0</v>
      </c>
      <c r="CM108" s="146">
        <f t="shared" si="187"/>
        <v>0</v>
      </c>
      <c r="CN108" s="145">
        <f t="shared" si="188"/>
        <v>0</v>
      </c>
      <c r="CO108" s="21">
        <f t="shared" si="189"/>
        <v>0</v>
      </c>
      <c r="CP108" s="22">
        <f t="shared" si="190"/>
        <v>0</v>
      </c>
      <c r="CQ108" s="2">
        <f t="shared" si="133"/>
        <v>9.6833333333333336</v>
      </c>
      <c r="CR108" s="3">
        <f t="shared" si="134"/>
        <v>24</v>
      </c>
      <c r="CS108" s="4">
        <f t="shared" si="135"/>
        <v>0</v>
      </c>
      <c r="CT108" s="5">
        <f t="shared" si="136"/>
        <v>0</v>
      </c>
      <c r="CU108" s="23">
        <f t="shared" si="137"/>
        <v>4.8416666666666668</v>
      </c>
      <c r="CV108" s="6">
        <f t="shared" si="138"/>
        <v>24</v>
      </c>
      <c r="CW108" s="20">
        <f t="shared" si="191"/>
        <v>84</v>
      </c>
      <c r="CX108" s="9" t="str">
        <f t="shared" si="192"/>
        <v>مؤجل(ة)</v>
      </c>
      <c r="CY108" s="10"/>
      <c r="CZ108" s="15"/>
      <c r="DA108" s="12"/>
    </row>
    <row r="109" spans="1:105" ht="29.25" customHeight="1" thickBot="1">
      <c r="B109" s="1">
        <f t="shared" si="193"/>
        <v>11</v>
      </c>
      <c r="C109" s="158" t="s">
        <v>259</v>
      </c>
      <c r="D109" s="138" t="s">
        <v>260</v>
      </c>
      <c r="E109" s="13" t="s">
        <v>645</v>
      </c>
      <c r="F109" s="32">
        <v>36269</v>
      </c>
      <c r="G109" s="33" t="s">
        <v>83</v>
      </c>
      <c r="H109" s="28">
        <v>10.3</v>
      </c>
      <c r="I109" s="29">
        <v>30</v>
      </c>
      <c r="J109" s="30">
        <v>10.76</v>
      </c>
      <c r="K109" s="31">
        <v>30</v>
      </c>
      <c r="L109" s="18">
        <f t="shared" si="139"/>
        <v>10.530000000000001</v>
      </c>
      <c r="M109" s="19">
        <f t="shared" si="140"/>
        <v>60</v>
      </c>
      <c r="N109" s="149">
        <v>11</v>
      </c>
      <c r="O109" s="150">
        <v>4</v>
      </c>
      <c r="P109" s="120">
        <f t="shared" si="141"/>
        <v>7.5</v>
      </c>
      <c r="Q109" s="121">
        <f t="shared" si="142"/>
        <v>0</v>
      </c>
      <c r="R109" s="135">
        <v>16</v>
      </c>
      <c r="S109" s="136">
        <v>9.5</v>
      </c>
      <c r="T109" s="120">
        <f t="shared" si="143"/>
        <v>12.75</v>
      </c>
      <c r="U109" s="121">
        <f t="shared" si="144"/>
        <v>6</v>
      </c>
      <c r="V109" s="135">
        <v>14</v>
      </c>
      <c r="W109" s="136">
        <v>12.5</v>
      </c>
      <c r="X109" s="120">
        <f t="shared" si="145"/>
        <v>13.25</v>
      </c>
      <c r="Y109" s="121">
        <f t="shared" si="146"/>
        <v>5</v>
      </c>
      <c r="Z109" s="124">
        <f t="shared" si="147"/>
        <v>11.166666666666666</v>
      </c>
      <c r="AA109" s="125">
        <f t="shared" si="148"/>
        <v>17</v>
      </c>
      <c r="AB109" s="136">
        <v>10</v>
      </c>
      <c r="AC109" s="126">
        <f t="shared" si="149"/>
        <v>10</v>
      </c>
      <c r="AD109" s="127">
        <f t="shared" si="150"/>
        <v>3</v>
      </c>
      <c r="AE109" s="135">
        <v>13.5</v>
      </c>
      <c r="AF109" s="136">
        <v>2.25</v>
      </c>
      <c r="AG109" s="120">
        <f t="shared" si="151"/>
        <v>7.875</v>
      </c>
      <c r="AH109" s="121">
        <f t="shared" si="152"/>
        <v>0</v>
      </c>
      <c r="AI109" s="135">
        <v>11</v>
      </c>
      <c r="AJ109" s="136">
        <v>4</v>
      </c>
      <c r="AK109" s="120">
        <f t="shared" si="153"/>
        <v>7.5</v>
      </c>
      <c r="AL109" s="121">
        <f t="shared" si="154"/>
        <v>0</v>
      </c>
      <c r="AM109" s="128">
        <f t="shared" si="155"/>
        <v>8.15</v>
      </c>
      <c r="AN109" s="129">
        <f t="shared" si="156"/>
        <v>3</v>
      </c>
      <c r="AO109" s="135">
        <v>11.5</v>
      </c>
      <c r="AP109" s="136">
        <v>11</v>
      </c>
      <c r="AQ109" s="120">
        <f t="shared" si="157"/>
        <v>11.25</v>
      </c>
      <c r="AR109" s="121">
        <f t="shared" si="158"/>
        <v>2</v>
      </c>
      <c r="AS109" s="135">
        <v>12</v>
      </c>
      <c r="AT109" s="136">
        <v>17</v>
      </c>
      <c r="AU109" s="120">
        <f t="shared" si="159"/>
        <v>14.5</v>
      </c>
      <c r="AV109" s="121">
        <f t="shared" si="160"/>
        <v>1</v>
      </c>
      <c r="AW109" s="128">
        <f t="shared" si="161"/>
        <v>12.333333333333334</v>
      </c>
      <c r="AX109" s="129">
        <f t="shared" si="162"/>
        <v>3</v>
      </c>
      <c r="AY109" s="137">
        <v>15.5</v>
      </c>
      <c r="AZ109" s="131">
        <f t="shared" si="163"/>
        <v>15.5</v>
      </c>
      <c r="BA109" s="132">
        <f t="shared" si="164"/>
        <v>1</v>
      </c>
      <c r="BB109" s="128">
        <f t="shared" si="165"/>
        <v>15.5</v>
      </c>
      <c r="BC109" s="129">
        <f t="shared" si="166"/>
        <v>1</v>
      </c>
      <c r="BD109" s="133">
        <f t="shared" si="167"/>
        <v>10.683333333333334</v>
      </c>
      <c r="BE109" s="134">
        <f t="shared" si="168"/>
        <v>30</v>
      </c>
      <c r="BF109" s="149"/>
      <c r="BG109" s="150"/>
      <c r="BH109" s="142">
        <f t="shared" si="169"/>
        <v>0</v>
      </c>
      <c r="BI109" s="143">
        <f t="shared" si="170"/>
        <v>0</v>
      </c>
      <c r="BJ109" s="149"/>
      <c r="BK109" s="150"/>
      <c r="BL109" s="142">
        <f t="shared" si="171"/>
        <v>0</v>
      </c>
      <c r="BM109" s="143">
        <f t="shared" si="172"/>
        <v>0</v>
      </c>
      <c r="BN109" s="149"/>
      <c r="BO109" s="150"/>
      <c r="BP109" s="142">
        <f t="shared" si="194"/>
        <v>0</v>
      </c>
      <c r="BQ109" s="143">
        <f t="shared" si="195"/>
        <v>0</v>
      </c>
      <c r="BR109" s="149"/>
      <c r="BS109" s="150"/>
      <c r="BT109" s="142">
        <f t="shared" si="173"/>
        <v>0</v>
      </c>
      <c r="BU109" s="143">
        <f t="shared" si="174"/>
        <v>0</v>
      </c>
      <c r="BV109" s="144">
        <f t="shared" si="175"/>
        <v>0</v>
      </c>
      <c r="BW109" s="145">
        <f t="shared" si="176"/>
        <v>0</v>
      </c>
      <c r="BX109" s="149"/>
      <c r="BY109" s="150"/>
      <c r="BZ109" s="142">
        <f t="shared" si="177"/>
        <v>0</v>
      </c>
      <c r="CA109" s="143">
        <f t="shared" si="178"/>
        <v>0</v>
      </c>
      <c r="CB109" s="146">
        <f t="shared" si="179"/>
        <v>0</v>
      </c>
      <c r="CC109" s="145">
        <f t="shared" si="180"/>
        <v>0</v>
      </c>
      <c r="CD109" s="150"/>
      <c r="CE109" s="147">
        <f t="shared" si="181"/>
        <v>0</v>
      </c>
      <c r="CF109" s="148">
        <f t="shared" si="182"/>
        <v>0</v>
      </c>
      <c r="CG109" s="146">
        <f t="shared" si="183"/>
        <v>0</v>
      </c>
      <c r="CH109" s="145">
        <f t="shared" si="184"/>
        <v>0</v>
      </c>
      <c r="CI109" s="149"/>
      <c r="CJ109" s="150"/>
      <c r="CK109" s="142">
        <f t="shared" si="185"/>
        <v>0</v>
      </c>
      <c r="CL109" s="143">
        <f t="shared" si="186"/>
        <v>0</v>
      </c>
      <c r="CM109" s="146">
        <f t="shared" si="187"/>
        <v>0</v>
      </c>
      <c r="CN109" s="145">
        <f t="shared" si="188"/>
        <v>0</v>
      </c>
      <c r="CO109" s="21">
        <f t="shared" si="189"/>
        <v>0</v>
      </c>
      <c r="CP109" s="22">
        <f t="shared" si="190"/>
        <v>0</v>
      </c>
      <c r="CQ109" s="2">
        <f t="shared" si="133"/>
        <v>10.683333333333334</v>
      </c>
      <c r="CR109" s="3">
        <f t="shared" si="134"/>
        <v>30</v>
      </c>
      <c r="CS109" s="4">
        <f t="shared" si="135"/>
        <v>0</v>
      </c>
      <c r="CT109" s="5">
        <f t="shared" si="136"/>
        <v>0</v>
      </c>
      <c r="CU109" s="23">
        <f t="shared" si="137"/>
        <v>5.3416666666666668</v>
      </c>
      <c r="CV109" s="6">
        <f t="shared" si="138"/>
        <v>30</v>
      </c>
      <c r="CW109" s="20">
        <f t="shared" si="191"/>
        <v>90</v>
      </c>
      <c r="CX109" s="9" t="str">
        <f t="shared" si="192"/>
        <v>مؤجل(ة)</v>
      </c>
      <c r="CY109" s="10"/>
      <c r="CZ109" s="16"/>
      <c r="DA109" s="12"/>
    </row>
    <row r="110" spans="1:105" ht="29.25" customHeight="1" thickBot="1">
      <c r="B110" s="1">
        <f t="shared" si="193"/>
        <v>12</v>
      </c>
      <c r="C110" s="158" t="s">
        <v>257</v>
      </c>
      <c r="D110" s="138" t="s">
        <v>258</v>
      </c>
      <c r="E110" s="13" t="s">
        <v>646</v>
      </c>
      <c r="F110" s="32">
        <v>36272</v>
      </c>
      <c r="G110" s="33" t="s">
        <v>83</v>
      </c>
      <c r="H110" s="28">
        <v>11.72</v>
      </c>
      <c r="I110" s="29">
        <v>30</v>
      </c>
      <c r="J110" s="30">
        <v>13.23</v>
      </c>
      <c r="K110" s="31">
        <v>30</v>
      </c>
      <c r="L110" s="18">
        <f t="shared" si="139"/>
        <v>12.475000000000001</v>
      </c>
      <c r="M110" s="19">
        <f t="shared" si="140"/>
        <v>60</v>
      </c>
      <c r="N110" s="149">
        <v>16</v>
      </c>
      <c r="O110" s="150">
        <v>9</v>
      </c>
      <c r="P110" s="120">
        <f t="shared" si="141"/>
        <v>12.5</v>
      </c>
      <c r="Q110" s="121">
        <f t="shared" si="142"/>
        <v>6</v>
      </c>
      <c r="R110" s="135">
        <v>12.75</v>
      </c>
      <c r="S110" s="136">
        <v>12</v>
      </c>
      <c r="T110" s="120">
        <f t="shared" si="143"/>
        <v>12.375</v>
      </c>
      <c r="U110" s="121">
        <f t="shared" si="144"/>
        <v>6</v>
      </c>
      <c r="V110" s="135">
        <v>16</v>
      </c>
      <c r="W110" s="136">
        <v>11</v>
      </c>
      <c r="X110" s="120">
        <f t="shared" si="145"/>
        <v>13.5</v>
      </c>
      <c r="Y110" s="121">
        <f t="shared" si="146"/>
        <v>5</v>
      </c>
      <c r="Z110" s="124">
        <f t="shared" si="147"/>
        <v>12.791666666666666</v>
      </c>
      <c r="AA110" s="125">
        <f t="shared" si="148"/>
        <v>17</v>
      </c>
      <c r="AB110" s="136">
        <v>12.5</v>
      </c>
      <c r="AC110" s="126">
        <f t="shared" si="149"/>
        <v>12.5</v>
      </c>
      <c r="AD110" s="127">
        <f t="shared" si="150"/>
        <v>3</v>
      </c>
      <c r="AE110" s="135">
        <v>16</v>
      </c>
      <c r="AF110" s="136">
        <v>7</v>
      </c>
      <c r="AG110" s="120">
        <f t="shared" si="151"/>
        <v>11.5</v>
      </c>
      <c r="AH110" s="121">
        <f t="shared" si="152"/>
        <v>3</v>
      </c>
      <c r="AI110" s="135">
        <v>12</v>
      </c>
      <c r="AJ110" s="136">
        <v>2.25</v>
      </c>
      <c r="AK110" s="120">
        <f t="shared" si="153"/>
        <v>7.125</v>
      </c>
      <c r="AL110" s="121">
        <f t="shared" si="154"/>
        <v>0</v>
      </c>
      <c r="AM110" s="128">
        <f t="shared" si="155"/>
        <v>9.9499999999999993</v>
      </c>
      <c r="AN110" s="129">
        <f t="shared" si="156"/>
        <v>6</v>
      </c>
      <c r="AO110" s="135">
        <v>11.5</v>
      </c>
      <c r="AP110" s="136">
        <v>9</v>
      </c>
      <c r="AQ110" s="120">
        <f t="shared" si="157"/>
        <v>10.25</v>
      </c>
      <c r="AR110" s="121">
        <f t="shared" si="158"/>
        <v>2</v>
      </c>
      <c r="AS110" s="135">
        <v>15</v>
      </c>
      <c r="AT110" s="136">
        <v>19</v>
      </c>
      <c r="AU110" s="120">
        <f t="shared" si="159"/>
        <v>17</v>
      </c>
      <c r="AV110" s="121">
        <f t="shared" si="160"/>
        <v>1</v>
      </c>
      <c r="AW110" s="128">
        <f t="shared" si="161"/>
        <v>12.5</v>
      </c>
      <c r="AX110" s="129">
        <f t="shared" si="162"/>
        <v>3</v>
      </c>
      <c r="AY110" s="137">
        <v>14</v>
      </c>
      <c r="AZ110" s="131">
        <f t="shared" si="163"/>
        <v>14</v>
      </c>
      <c r="BA110" s="132">
        <f t="shared" si="164"/>
        <v>1</v>
      </c>
      <c r="BB110" s="128">
        <f t="shared" si="165"/>
        <v>14</v>
      </c>
      <c r="BC110" s="129">
        <f t="shared" si="166"/>
        <v>1</v>
      </c>
      <c r="BD110" s="133">
        <f t="shared" si="167"/>
        <v>11.866666666666667</v>
      </c>
      <c r="BE110" s="134">
        <f t="shared" si="168"/>
        <v>30</v>
      </c>
      <c r="BF110" s="149"/>
      <c r="BG110" s="150"/>
      <c r="BH110" s="142">
        <f t="shared" si="169"/>
        <v>0</v>
      </c>
      <c r="BI110" s="143">
        <f t="shared" si="170"/>
        <v>0</v>
      </c>
      <c r="BJ110" s="149"/>
      <c r="BK110" s="150"/>
      <c r="BL110" s="142">
        <f t="shared" si="171"/>
        <v>0</v>
      </c>
      <c r="BM110" s="143">
        <f t="shared" si="172"/>
        <v>0</v>
      </c>
      <c r="BN110" s="149"/>
      <c r="BO110" s="150"/>
      <c r="BP110" s="142">
        <f t="shared" si="194"/>
        <v>0</v>
      </c>
      <c r="BQ110" s="143">
        <f t="shared" si="195"/>
        <v>0</v>
      </c>
      <c r="BR110" s="149"/>
      <c r="BS110" s="150"/>
      <c r="BT110" s="142">
        <f t="shared" si="173"/>
        <v>0</v>
      </c>
      <c r="BU110" s="143">
        <f t="shared" si="174"/>
        <v>0</v>
      </c>
      <c r="BV110" s="144">
        <f t="shared" si="175"/>
        <v>0</v>
      </c>
      <c r="BW110" s="145">
        <f t="shared" si="176"/>
        <v>0</v>
      </c>
      <c r="BX110" s="149"/>
      <c r="BY110" s="150"/>
      <c r="BZ110" s="142">
        <f t="shared" si="177"/>
        <v>0</v>
      </c>
      <c r="CA110" s="143">
        <f t="shared" si="178"/>
        <v>0</v>
      </c>
      <c r="CB110" s="146">
        <f t="shared" si="179"/>
        <v>0</v>
      </c>
      <c r="CC110" s="145">
        <f t="shared" si="180"/>
        <v>0</v>
      </c>
      <c r="CD110" s="150"/>
      <c r="CE110" s="147">
        <f t="shared" si="181"/>
        <v>0</v>
      </c>
      <c r="CF110" s="148">
        <f t="shared" si="182"/>
        <v>0</v>
      </c>
      <c r="CG110" s="146">
        <f t="shared" si="183"/>
        <v>0</v>
      </c>
      <c r="CH110" s="145">
        <f t="shared" si="184"/>
        <v>0</v>
      </c>
      <c r="CI110" s="149"/>
      <c r="CJ110" s="150"/>
      <c r="CK110" s="142">
        <f t="shared" si="185"/>
        <v>0</v>
      </c>
      <c r="CL110" s="143">
        <f t="shared" si="186"/>
        <v>0</v>
      </c>
      <c r="CM110" s="146">
        <f t="shared" si="187"/>
        <v>0</v>
      </c>
      <c r="CN110" s="145">
        <f t="shared" si="188"/>
        <v>0</v>
      </c>
      <c r="CO110" s="21">
        <f t="shared" si="189"/>
        <v>0</v>
      </c>
      <c r="CP110" s="22">
        <f t="shared" si="190"/>
        <v>0</v>
      </c>
      <c r="CQ110" s="2">
        <f t="shared" si="133"/>
        <v>11.866666666666667</v>
      </c>
      <c r="CR110" s="3">
        <f t="shared" si="134"/>
        <v>30</v>
      </c>
      <c r="CS110" s="4">
        <f t="shared" si="135"/>
        <v>0</v>
      </c>
      <c r="CT110" s="5">
        <f t="shared" si="136"/>
        <v>0</v>
      </c>
      <c r="CU110" s="23">
        <f t="shared" si="137"/>
        <v>5.9333333333333336</v>
      </c>
      <c r="CV110" s="6">
        <f t="shared" si="138"/>
        <v>30</v>
      </c>
      <c r="CW110" s="20">
        <f t="shared" si="191"/>
        <v>90</v>
      </c>
      <c r="CX110" s="9" t="str">
        <f t="shared" si="192"/>
        <v>مؤجل(ة)</v>
      </c>
      <c r="CY110" s="10"/>
      <c r="CZ110" s="15"/>
      <c r="DA110" s="12"/>
    </row>
    <row r="111" spans="1:105" ht="29.25" customHeight="1" thickBot="1">
      <c r="B111" s="1">
        <f t="shared" si="193"/>
        <v>13</v>
      </c>
      <c r="C111" s="158" t="s">
        <v>255</v>
      </c>
      <c r="D111" s="138" t="s">
        <v>256</v>
      </c>
      <c r="E111" s="13" t="s">
        <v>647</v>
      </c>
      <c r="F111" s="32">
        <v>36037</v>
      </c>
      <c r="G111" s="33" t="s">
        <v>83</v>
      </c>
      <c r="H111" s="28">
        <v>9.56</v>
      </c>
      <c r="I111" s="29">
        <v>30</v>
      </c>
      <c r="J111" s="30">
        <v>11.47</v>
      </c>
      <c r="K111" s="31">
        <v>30</v>
      </c>
      <c r="L111" s="18">
        <f t="shared" si="139"/>
        <v>10.515000000000001</v>
      </c>
      <c r="M111" s="19">
        <f t="shared" si="140"/>
        <v>60</v>
      </c>
      <c r="N111" s="149">
        <v>11</v>
      </c>
      <c r="O111" s="150">
        <v>10</v>
      </c>
      <c r="P111" s="120">
        <f t="shared" si="141"/>
        <v>10.5</v>
      </c>
      <c r="Q111" s="121">
        <f t="shared" si="142"/>
        <v>6</v>
      </c>
      <c r="R111" s="135">
        <v>15.75</v>
      </c>
      <c r="S111" s="136">
        <v>3.75</v>
      </c>
      <c r="T111" s="120">
        <f t="shared" si="143"/>
        <v>9.75</v>
      </c>
      <c r="U111" s="121">
        <f t="shared" si="144"/>
        <v>0</v>
      </c>
      <c r="V111" s="135">
        <v>10</v>
      </c>
      <c r="W111" s="136">
        <v>9</v>
      </c>
      <c r="X111" s="120">
        <f t="shared" si="145"/>
        <v>9.5</v>
      </c>
      <c r="Y111" s="121">
        <f t="shared" si="146"/>
        <v>0</v>
      </c>
      <c r="Z111" s="124">
        <f t="shared" si="147"/>
        <v>9.9166666666666661</v>
      </c>
      <c r="AA111" s="125">
        <f t="shared" si="148"/>
        <v>6</v>
      </c>
      <c r="AB111" s="136">
        <v>8</v>
      </c>
      <c r="AC111" s="126">
        <f t="shared" si="149"/>
        <v>8</v>
      </c>
      <c r="AD111" s="127">
        <f t="shared" si="150"/>
        <v>0</v>
      </c>
      <c r="AE111" s="135">
        <v>10</v>
      </c>
      <c r="AF111" s="136">
        <v>3.5</v>
      </c>
      <c r="AG111" s="120">
        <f t="shared" si="151"/>
        <v>6.75</v>
      </c>
      <c r="AH111" s="121">
        <f t="shared" si="152"/>
        <v>0</v>
      </c>
      <c r="AI111" s="135">
        <v>10</v>
      </c>
      <c r="AJ111" s="136">
        <v>3</v>
      </c>
      <c r="AK111" s="120">
        <f t="shared" si="153"/>
        <v>6.5</v>
      </c>
      <c r="AL111" s="121">
        <f t="shared" si="154"/>
        <v>0</v>
      </c>
      <c r="AM111" s="128">
        <f t="shared" si="155"/>
        <v>6.9</v>
      </c>
      <c r="AN111" s="129">
        <f t="shared" si="156"/>
        <v>0</v>
      </c>
      <c r="AO111" s="135">
        <v>11.5</v>
      </c>
      <c r="AP111" s="136">
        <v>2</v>
      </c>
      <c r="AQ111" s="120">
        <f t="shared" si="157"/>
        <v>6.75</v>
      </c>
      <c r="AR111" s="121">
        <f t="shared" si="158"/>
        <v>0</v>
      </c>
      <c r="AS111" s="135">
        <v>11</v>
      </c>
      <c r="AT111" s="136">
        <v>18</v>
      </c>
      <c r="AU111" s="120">
        <f t="shared" si="159"/>
        <v>14.5</v>
      </c>
      <c r="AV111" s="121">
        <f t="shared" si="160"/>
        <v>1</v>
      </c>
      <c r="AW111" s="128">
        <f t="shared" si="161"/>
        <v>9.3333333333333339</v>
      </c>
      <c r="AX111" s="129">
        <f t="shared" si="162"/>
        <v>1</v>
      </c>
      <c r="AY111" s="137">
        <v>3</v>
      </c>
      <c r="AZ111" s="131">
        <f t="shared" si="163"/>
        <v>3</v>
      </c>
      <c r="BA111" s="132">
        <f t="shared" si="164"/>
        <v>0</v>
      </c>
      <c r="BB111" s="128">
        <f t="shared" si="165"/>
        <v>3</v>
      </c>
      <c r="BC111" s="129">
        <f t="shared" si="166"/>
        <v>0</v>
      </c>
      <c r="BD111" s="133">
        <f t="shared" si="167"/>
        <v>8.3333333333333339</v>
      </c>
      <c r="BE111" s="134">
        <f t="shared" si="168"/>
        <v>7</v>
      </c>
      <c r="BF111" s="149"/>
      <c r="BG111" s="150"/>
      <c r="BH111" s="142">
        <f t="shared" si="169"/>
        <v>0</v>
      </c>
      <c r="BI111" s="143">
        <f t="shared" si="170"/>
        <v>0</v>
      </c>
      <c r="BJ111" s="149"/>
      <c r="BK111" s="150"/>
      <c r="BL111" s="142">
        <f t="shared" si="171"/>
        <v>0</v>
      </c>
      <c r="BM111" s="143">
        <f t="shared" si="172"/>
        <v>0</v>
      </c>
      <c r="BN111" s="149"/>
      <c r="BO111" s="150"/>
      <c r="BP111" s="142">
        <f t="shared" si="194"/>
        <v>0</v>
      </c>
      <c r="BQ111" s="143">
        <f t="shared" si="195"/>
        <v>0</v>
      </c>
      <c r="BR111" s="149"/>
      <c r="BS111" s="150"/>
      <c r="BT111" s="142">
        <f t="shared" si="173"/>
        <v>0</v>
      </c>
      <c r="BU111" s="143">
        <f t="shared" si="174"/>
        <v>0</v>
      </c>
      <c r="BV111" s="144">
        <f t="shared" si="175"/>
        <v>0</v>
      </c>
      <c r="BW111" s="145">
        <f t="shared" si="176"/>
        <v>0</v>
      </c>
      <c r="BX111" s="149"/>
      <c r="BY111" s="150"/>
      <c r="BZ111" s="142">
        <f t="shared" si="177"/>
        <v>0</v>
      </c>
      <c r="CA111" s="143">
        <f t="shared" si="178"/>
        <v>0</v>
      </c>
      <c r="CB111" s="146">
        <f t="shared" si="179"/>
        <v>0</v>
      </c>
      <c r="CC111" s="145">
        <f t="shared" si="180"/>
        <v>0</v>
      </c>
      <c r="CD111" s="150"/>
      <c r="CE111" s="147">
        <f t="shared" si="181"/>
        <v>0</v>
      </c>
      <c r="CF111" s="148">
        <f t="shared" si="182"/>
        <v>0</v>
      </c>
      <c r="CG111" s="146">
        <f t="shared" si="183"/>
        <v>0</v>
      </c>
      <c r="CH111" s="145">
        <f t="shared" si="184"/>
        <v>0</v>
      </c>
      <c r="CI111" s="149"/>
      <c r="CJ111" s="150"/>
      <c r="CK111" s="142">
        <f t="shared" si="185"/>
        <v>0</v>
      </c>
      <c r="CL111" s="143">
        <f t="shared" si="186"/>
        <v>0</v>
      </c>
      <c r="CM111" s="146">
        <f t="shared" si="187"/>
        <v>0</v>
      </c>
      <c r="CN111" s="145">
        <f t="shared" si="188"/>
        <v>0</v>
      </c>
      <c r="CO111" s="21">
        <f t="shared" si="189"/>
        <v>0</v>
      </c>
      <c r="CP111" s="22">
        <f t="shared" si="190"/>
        <v>0</v>
      </c>
      <c r="CQ111" s="2">
        <f t="shared" si="133"/>
        <v>8.3333333333333339</v>
      </c>
      <c r="CR111" s="3">
        <f t="shared" si="134"/>
        <v>7</v>
      </c>
      <c r="CS111" s="4">
        <f t="shared" si="135"/>
        <v>0</v>
      </c>
      <c r="CT111" s="5">
        <f t="shared" si="136"/>
        <v>0</v>
      </c>
      <c r="CU111" s="23">
        <f t="shared" si="137"/>
        <v>4.166666666666667</v>
      </c>
      <c r="CV111" s="6">
        <f t="shared" si="138"/>
        <v>7</v>
      </c>
      <c r="CW111" s="20">
        <f t="shared" si="191"/>
        <v>67</v>
      </c>
      <c r="CX111" s="9" t="str">
        <f t="shared" si="192"/>
        <v>مؤجل(ة)</v>
      </c>
      <c r="CY111" s="10"/>
      <c r="CZ111" s="15"/>
      <c r="DA111" s="12"/>
    </row>
    <row r="112" spans="1:105" ht="29.25" customHeight="1" thickBot="1">
      <c r="B112" s="1">
        <f t="shared" si="193"/>
        <v>14</v>
      </c>
      <c r="C112" s="158" t="s">
        <v>261</v>
      </c>
      <c r="D112" s="138" t="s">
        <v>262</v>
      </c>
      <c r="E112" s="13" t="s">
        <v>648</v>
      </c>
      <c r="F112" s="32">
        <v>36259</v>
      </c>
      <c r="G112" s="33" t="s">
        <v>83</v>
      </c>
      <c r="H112" s="28">
        <v>9.52</v>
      </c>
      <c r="I112" s="29">
        <v>30</v>
      </c>
      <c r="J112" s="30">
        <v>10.5</v>
      </c>
      <c r="K112" s="31">
        <v>30</v>
      </c>
      <c r="L112" s="18">
        <f t="shared" si="139"/>
        <v>10.01</v>
      </c>
      <c r="M112" s="19">
        <f t="shared" si="140"/>
        <v>60</v>
      </c>
      <c r="N112" s="149">
        <v>15</v>
      </c>
      <c r="O112" s="150">
        <v>6</v>
      </c>
      <c r="P112" s="120">
        <f t="shared" si="141"/>
        <v>10.5</v>
      </c>
      <c r="Q112" s="121">
        <f t="shared" si="142"/>
        <v>6</v>
      </c>
      <c r="R112" s="135">
        <v>14.5</v>
      </c>
      <c r="S112" s="136">
        <v>7.5</v>
      </c>
      <c r="T112" s="120">
        <f t="shared" si="143"/>
        <v>11</v>
      </c>
      <c r="U112" s="121">
        <f t="shared" si="144"/>
        <v>6</v>
      </c>
      <c r="V112" s="135">
        <v>13</v>
      </c>
      <c r="W112" s="136">
        <v>12</v>
      </c>
      <c r="X112" s="120">
        <f t="shared" si="145"/>
        <v>12.5</v>
      </c>
      <c r="Y112" s="121">
        <f t="shared" si="146"/>
        <v>5</v>
      </c>
      <c r="Z112" s="124">
        <f t="shared" si="147"/>
        <v>11.333333333333334</v>
      </c>
      <c r="AA112" s="125">
        <f t="shared" si="148"/>
        <v>17</v>
      </c>
      <c r="AB112" s="136">
        <v>10</v>
      </c>
      <c r="AC112" s="126">
        <f t="shared" si="149"/>
        <v>10</v>
      </c>
      <c r="AD112" s="127">
        <f t="shared" si="150"/>
        <v>3</v>
      </c>
      <c r="AE112" s="135">
        <v>11.5</v>
      </c>
      <c r="AF112" s="136">
        <v>3.5</v>
      </c>
      <c r="AG112" s="120">
        <f t="shared" si="151"/>
        <v>7.5</v>
      </c>
      <c r="AH112" s="121">
        <f t="shared" si="152"/>
        <v>0</v>
      </c>
      <c r="AI112" s="135">
        <v>11</v>
      </c>
      <c r="AJ112" s="136">
        <v>3</v>
      </c>
      <c r="AK112" s="120">
        <f t="shared" si="153"/>
        <v>7</v>
      </c>
      <c r="AL112" s="121">
        <f t="shared" si="154"/>
        <v>0</v>
      </c>
      <c r="AM112" s="128">
        <f t="shared" si="155"/>
        <v>7.8</v>
      </c>
      <c r="AN112" s="129">
        <f t="shared" si="156"/>
        <v>3</v>
      </c>
      <c r="AO112" s="135">
        <v>11.5</v>
      </c>
      <c r="AP112" s="136">
        <v>4</v>
      </c>
      <c r="AQ112" s="120">
        <f t="shared" si="157"/>
        <v>7.75</v>
      </c>
      <c r="AR112" s="121">
        <f t="shared" si="158"/>
        <v>0</v>
      </c>
      <c r="AS112" s="135">
        <v>16</v>
      </c>
      <c r="AT112" s="136">
        <v>12</v>
      </c>
      <c r="AU112" s="120">
        <f t="shared" si="159"/>
        <v>14</v>
      </c>
      <c r="AV112" s="121">
        <f t="shared" si="160"/>
        <v>1</v>
      </c>
      <c r="AW112" s="128">
        <f t="shared" si="161"/>
        <v>9.8333333333333339</v>
      </c>
      <c r="AX112" s="129">
        <f t="shared" si="162"/>
        <v>1</v>
      </c>
      <c r="AY112" s="137">
        <v>9</v>
      </c>
      <c r="AZ112" s="131">
        <f t="shared" si="163"/>
        <v>9</v>
      </c>
      <c r="BA112" s="132">
        <f t="shared" si="164"/>
        <v>0</v>
      </c>
      <c r="BB112" s="128">
        <f t="shared" si="165"/>
        <v>9</v>
      </c>
      <c r="BC112" s="129">
        <f t="shared" si="166"/>
        <v>0</v>
      </c>
      <c r="BD112" s="133">
        <f t="shared" si="167"/>
        <v>9.6999999999999993</v>
      </c>
      <c r="BE112" s="134">
        <f t="shared" si="168"/>
        <v>21</v>
      </c>
      <c r="BF112" s="149"/>
      <c r="BG112" s="150"/>
      <c r="BH112" s="142">
        <f t="shared" si="169"/>
        <v>0</v>
      </c>
      <c r="BI112" s="143">
        <f t="shared" si="170"/>
        <v>0</v>
      </c>
      <c r="BJ112" s="149"/>
      <c r="BK112" s="150"/>
      <c r="BL112" s="142">
        <f t="shared" si="171"/>
        <v>0</v>
      </c>
      <c r="BM112" s="143">
        <f t="shared" si="172"/>
        <v>0</v>
      </c>
      <c r="BN112" s="149"/>
      <c r="BO112" s="150"/>
      <c r="BP112" s="142">
        <f t="shared" si="194"/>
        <v>0</v>
      </c>
      <c r="BQ112" s="143">
        <f t="shared" si="195"/>
        <v>0</v>
      </c>
      <c r="BR112" s="149"/>
      <c r="BS112" s="150"/>
      <c r="BT112" s="142">
        <f t="shared" si="173"/>
        <v>0</v>
      </c>
      <c r="BU112" s="143">
        <f t="shared" si="174"/>
        <v>0</v>
      </c>
      <c r="BV112" s="144">
        <f t="shared" si="175"/>
        <v>0</v>
      </c>
      <c r="BW112" s="145">
        <f t="shared" si="176"/>
        <v>0</v>
      </c>
      <c r="BX112" s="149"/>
      <c r="BY112" s="150"/>
      <c r="BZ112" s="142">
        <f t="shared" si="177"/>
        <v>0</v>
      </c>
      <c r="CA112" s="143">
        <f t="shared" si="178"/>
        <v>0</v>
      </c>
      <c r="CB112" s="146">
        <f t="shared" si="179"/>
        <v>0</v>
      </c>
      <c r="CC112" s="145">
        <f t="shared" si="180"/>
        <v>0</v>
      </c>
      <c r="CD112" s="150"/>
      <c r="CE112" s="147">
        <f t="shared" si="181"/>
        <v>0</v>
      </c>
      <c r="CF112" s="148">
        <f t="shared" si="182"/>
        <v>0</v>
      </c>
      <c r="CG112" s="146">
        <f t="shared" si="183"/>
        <v>0</v>
      </c>
      <c r="CH112" s="145">
        <f t="shared" si="184"/>
        <v>0</v>
      </c>
      <c r="CI112" s="149"/>
      <c r="CJ112" s="150"/>
      <c r="CK112" s="142">
        <f t="shared" si="185"/>
        <v>0</v>
      </c>
      <c r="CL112" s="143">
        <f t="shared" si="186"/>
        <v>0</v>
      </c>
      <c r="CM112" s="146">
        <f t="shared" si="187"/>
        <v>0</v>
      </c>
      <c r="CN112" s="145">
        <f t="shared" si="188"/>
        <v>0</v>
      </c>
      <c r="CO112" s="21">
        <f t="shared" si="189"/>
        <v>0</v>
      </c>
      <c r="CP112" s="22">
        <f t="shared" si="190"/>
        <v>0</v>
      </c>
      <c r="CQ112" s="2">
        <f t="shared" si="133"/>
        <v>9.6999999999999993</v>
      </c>
      <c r="CR112" s="3">
        <f t="shared" si="134"/>
        <v>21</v>
      </c>
      <c r="CS112" s="4">
        <f t="shared" si="135"/>
        <v>0</v>
      </c>
      <c r="CT112" s="5">
        <f t="shared" si="136"/>
        <v>0</v>
      </c>
      <c r="CU112" s="23">
        <f t="shared" si="137"/>
        <v>4.8499999999999996</v>
      </c>
      <c r="CV112" s="6">
        <f t="shared" si="138"/>
        <v>21</v>
      </c>
      <c r="CW112" s="20">
        <f t="shared" si="191"/>
        <v>81</v>
      </c>
      <c r="CX112" s="9" t="str">
        <f t="shared" si="192"/>
        <v>مؤجل(ة)</v>
      </c>
      <c r="CY112" s="10"/>
      <c r="CZ112" s="15"/>
      <c r="DA112" s="12"/>
    </row>
    <row r="113" spans="2:105" ht="29.25" customHeight="1" thickBot="1">
      <c r="B113" s="1">
        <f t="shared" si="193"/>
        <v>15</v>
      </c>
      <c r="C113" s="158" t="s">
        <v>263</v>
      </c>
      <c r="D113" s="138" t="s">
        <v>264</v>
      </c>
      <c r="E113" s="13" t="s">
        <v>649</v>
      </c>
      <c r="F113" s="32">
        <v>35991</v>
      </c>
      <c r="G113" s="33" t="s">
        <v>83</v>
      </c>
      <c r="H113" s="28">
        <v>11.56</v>
      </c>
      <c r="I113" s="29">
        <v>30</v>
      </c>
      <c r="J113" s="30">
        <v>9.6</v>
      </c>
      <c r="K113" s="31">
        <v>30</v>
      </c>
      <c r="L113" s="18">
        <f t="shared" si="139"/>
        <v>10.58</v>
      </c>
      <c r="M113" s="19">
        <f t="shared" si="140"/>
        <v>60</v>
      </c>
      <c r="N113" s="149">
        <v>10</v>
      </c>
      <c r="O113" s="150">
        <v>8</v>
      </c>
      <c r="P113" s="120">
        <f t="shared" si="141"/>
        <v>9</v>
      </c>
      <c r="Q113" s="121">
        <f t="shared" si="142"/>
        <v>0</v>
      </c>
      <c r="R113" s="135">
        <v>12.75</v>
      </c>
      <c r="S113" s="136">
        <v>2.5</v>
      </c>
      <c r="T113" s="120">
        <f t="shared" si="143"/>
        <v>7.625</v>
      </c>
      <c r="U113" s="121">
        <f t="shared" si="144"/>
        <v>0</v>
      </c>
      <c r="V113" s="135">
        <v>7</v>
      </c>
      <c r="W113" s="136">
        <v>12</v>
      </c>
      <c r="X113" s="120">
        <f t="shared" si="145"/>
        <v>9.5</v>
      </c>
      <c r="Y113" s="121">
        <f t="shared" si="146"/>
        <v>0</v>
      </c>
      <c r="Z113" s="124">
        <f t="shared" si="147"/>
        <v>8.7083333333333339</v>
      </c>
      <c r="AA113" s="125">
        <f t="shared" si="148"/>
        <v>0</v>
      </c>
      <c r="AB113" s="136">
        <v>12.5</v>
      </c>
      <c r="AC113" s="126">
        <f t="shared" si="149"/>
        <v>12.5</v>
      </c>
      <c r="AD113" s="127">
        <f t="shared" si="150"/>
        <v>3</v>
      </c>
      <c r="AE113" s="135">
        <v>10.5</v>
      </c>
      <c r="AF113" s="136">
        <v>4.5</v>
      </c>
      <c r="AG113" s="120">
        <f t="shared" si="151"/>
        <v>7.5</v>
      </c>
      <c r="AH113" s="121">
        <f t="shared" si="152"/>
        <v>0</v>
      </c>
      <c r="AI113" s="135">
        <v>12</v>
      </c>
      <c r="AJ113" s="136">
        <v>8</v>
      </c>
      <c r="AK113" s="120">
        <f t="shared" si="153"/>
        <v>10</v>
      </c>
      <c r="AL113" s="121">
        <f t="shared" si="154"/>
        <v>3</v>
      </c>
      <c r="AM113" s="128">
        <f t="shared" si="155"/>
        <v>9.5</v>
      </c>
      <c r="AN113" s="129">
        <f t="shared" si="156"/>
        <v>6</v>
      </c>
      <c r="AO113" s="135">
        <v>11.5</v>
      </c>
      <c r="AP113" s="136">
        <v>1</v>
      </c>
      <c r="AQ113" s="120">
        <f t="shared" si="157"/>
        <v>6.25</v>
      </c>
      <c r="AR113" s="121">
        <f t="shared" si="158"/>
        <v>0</v>
      </c>
      <c r="AS113" s="135">
        <v>12</v>
      </c>
      <c r="AT113" s="136">
        <v>12</v>
      </c>
      <c r="AU113" s="120">
        <f t="shared" si="159"/>
        <v>12</v>
      </c>
      <c r="AV113" s="121">
        <f t="shared" si="160"/>
        <v>1</v>
      </c>
      <c r="AW113" s="128">
        <f t="shared" si="161"/>
        <v>8.1666666666666661</v>
      </c>
      <c r="AX113" s="129">
        <f t="shared" si="162"/>
        <v>1</v>
      </c>
      <c r="AY113" s="137">
        <v>7.5</v>
      </c>
      <c r="AZ113" s="131">
        <f t="shared" si="163"/>
        <v>7.5</v>
      </c>
      <c r="BA113" s="132">
        <f t="shared" si="164"/>
        <v>0</v>
      </c>
      <c r="BB113" s="128">
        <f t="shared" si="165"/>
        <v>7.5</v>
      </c>
      <c r="BC113" s="129">
        <f t="shared" si="166"/>
        <v>0</v>
      </c>
      <c r="BD113" s="133">
        <f t="shared" si="167"/>
        <v>8.7833333333333332</v>
      </c>
      <c r="BE113" s="134">
        <f t="shared" si="168"/>
        <v>7</v>
      </c>
      <c r="BF113" s="149"/>
      <c r="BG113" s="150"/>
      <c r="BH113" s="142">
        <f t="shared" si="169"/>
        <v>0</v>
      </c>
      <c r="BI113" s="143">
        <f t="shared" si="170"/>
        <v>0</v>
      </c>
      <c r="BJ113" s="149"/>
      <c r="BK113" s="150"/>
      <c r="BL113" s="142">
        <f t="shared" si="171"/>
        <v>0</v>
      </c>
      <c r="BM113" s="143">
        <f t="shared" si="172"/>
        <v>0</v>
      </c>
      <c r="BN113" s="149"/>
      <c r="BO113" s="150"/>
      <c r="BP113" s="142">
        <f t="shared" si="194"/>
        <v>0</v>
      </c>
      <c r="BQ113" s="143">
        <f t="shared" si="195"/>
        <v>0</v>
      </c>
      <c r="BR113" s="149"/>
      <c r="BS113" s="150"/>
      <c r="BT113" s="142">
        <f t="shared" si="173"/>
        <v>0</v>
      </c>
      <c r="BU113" s="143">
        <f t="shared" si="174"/>
        <v>0</v>
      </c>
      <c r="BV113" s="144">
        <f t="shared" si="175"/>
        <v>0</v>
      </c>
      <c r="BW113" s="145">
        <f t="shared" si="176"/>
        <v>0</v>
      </c>
      <c r="BX113" s="149"/>
      <c r="BY113" s="150"/>
      <c r="BZ113" s="142">
        <f t="shared" si="177"/>
        <v>0</v>
      </c>
      <c r="CA113" s="143">
        <f t="shared" si="178"/>
        <v>0</v>
      </c>
      <c r="CB113" s="146">
        <f t="shared" si="179"/>
        <v>0</v>
      </c>
      <c r="CC113" s="145">
        <f t="shared" si="180"/>
        <v>0</v>
      </c>
      <c r="CD113" s="150"/>
      <c r="CE113" s="147">
        <f t="shared" si="181"/>
        <v>0</v>
      </c>
      <c r="CF113" s="148">
        <f t="shared" si="182"/>
        <v>0</v>
      </c>
      <c r="CG113" s="146">
        <f t="shared" si="183"/>
        <v>0</v>
      </c>
      <c r="CH113" s="145">
        <f t="shared" si="184"/>
        <v>0</v>
      </c>
      <c r="CI113" s="149"/>
      <c r="CJ113" s="150"/>
      <c r="CK113" s="142">
        <f t="shared" si="185"/>
        <v>0</v>
      </c>
      <c r="CL113" s="143">
        <f t="shared" si="186"/>
        <v>0</v>
      </c>
      <c r="CM113" s="146">
        <f t="shared" si="187"/>
        <v>0</v>
      </c>
      <c r="CN113" s="145">
        <f t="shared" si="188"/>
        <v>0</v>
      </c>
      <c r="CO113" s="21">
        <f t="shared" si="189"/>
        <v>0</v>
      </c>
      <c r="CP113" s="22">
        <f t="shared" si="190"/>
        <v>0</v>
      </c>
      <c r="CQ113" s="2">
        <f t="shared" si="133"/>
        <v>8.7833333333333332</v>
      </c>
      <c r="CR113" s="3">
        <f t="shared" si="134"/>
        <v>7</v>
      </c>
      <c r="CS113" s="4">
        <f t="shared" si="135"/>
        <v>0</v>
      </c>
      <c r="CT113" s="5">
        <f t="shared" si="136"/>
        <v>0</v>
      </c>
      <c r="CU113" s="23">
        <f t="shared" si="137"/>
        <v>4.3916666666666666</v>
      </c>
      <c r="CV113" s="6">
        <f t="shared" si="138"/>
        <v>7</v>
      </c>
      <c r="CW113" s="20">
        <f t="shared" si="191"/>
        <v>67</v>
      </c>
      <c r="CX113" s="9" t="str">
        <f t="shared" si="192"/>
        <v>مؤجل(ة)</v>
      </c>
      <c r="CY113" s="10"/>
      <c r="CZ113" s="15"/>
      <c r="DA113" s="12"/>
    </row>
    <row r="114" spans="2:105" ht="29.25" customHeight="1" thickBot="1">
      <c r="B114" s="1">
        <f t="shared" si="193"/>
        <v>16</v>
      </c>
      <c r="C114" s="158" t="s">
        <v>265</v>
      </c>
      <c r="D114" s="138" t="s">
        <v>266</v>
      </c>
      <c r="E114" s="13" t="s">
        <v>650</v>
      </c>
      <c r="F114" s="32">
        <v>36060</v>
      </c>
      <c r="G114" s="33" t="s">
        <v>83</v>
      </c>
      <c r="H114" s="28">
        <v>11.2</v>
      </c>
      <c r="I114" s="29">
        <v>30</v>
      </c>
      <c r="J114" s="30">
        <v>9.8800000000000008</v>
      </c>
      <c r="K114" s="31">
        <v>30</v>
      </c>
      <c r="L114" s="18">
        <f t="shared" si="139"/>
        <v>10.54</v>
      </c>
      <c r="M114" s="19">
        <f t="shared" si="140"/>
        <v>60</v>
      </c>
      <c r="N114" s="149">
        <v>17</v>
      </c>
      <c r="O114" s="150">
        <v>18</v>
      </c>
      <c r="P114" s="120">
        <f t="shared" si="141"/>
        <v>17.5</v>
      </c>
      <c r="Q114" s="121">
        <f t="shared" si="142"/>
        <v>6</v>
      </c>
      <c r="R114" s="135">
        <v>15.25</v>
      </c>
      <c r="S114" s="136">
        <v>4.75</v>
      </c>
      <c r="T114" s="120">
        <f t="shared" si="143"/>
        <v>10</v>
      </c>
      <c r="U114" s="121">
        <f t="shared" si="144"/>
        <v>6</v>
      </c>
      <c r="V114" s="135">
        <v>17</v>
      </c>
      <c r="W114" s="136">
        <v>6</v>
      </c>
      <c r="X114" s="120">
        <f t="shared" si="145"/>
        <v>11.5</v>
      </c>
      <c r="Y114" s="121">
        <f t="shared" si="146"/>
        <v>5</v>
      </c>
      <c r="Z114" s="124">
        <f t="shared" si="147"/>
        <v>13</v>
      </c>
      <c r="AA114" s="125">
        <f t="shared" si="148"/>
        <v>17</v>
      </c>
      <c r="AB114" s="136">
        <v>7</v>
      </c>
      <c r="AC114" s="126">
        <f t="shared" si="149"/>
        <v>7</v>
      </c>
      <c r="AD114" s="127">
        <f t="shared" si="150"/>
        <v>0</v>
      </c>
      <c r="AE114" s="135">
        <v>16</v>
      </c>
      <c r="AF114" s="136">
        <v>4.25</v>
      </c>
      <c r="AG114" s="120">
        <f t="shared" si="151"/>
        <v>10.125</v>
      </c>
      <c r="AH114" s="121">
        <f t="shared" si="152"/>
        <v>3</v>
      </c>
      <c r="AI114" s="135">
        <v>12</v>
      </c>
      <c r="AJ114" s="136">
        <v>3</v>
      </c>
      <c r="AK114" s="120">
        <f t="shared" si="153"/>
        <v>7.5</v>
      </c>
      <c r="AL114" s="121">
        <f t="shared" si="154"/>
        <v>0</v>
      </c>
      <c r="AM114" s="128">
        <f t="shared" si="155"/>
        <v>8.4499999999999993</v>
      </c>
      <c r="AN114" s="129">
        <f t="shared" si="156"/>
        <v>3</v>
      </c>
      <c r="AO114" s="135">
        <v>11.5</v>
      </c>
      <c r="AP114" s="136">
        <v>5</v>
      </c>
      <c r="AQ114" s="120">
        <f t="shared" si="157"/>
        <v>8.25</v>
      </c>
      <c r="AR114" s="121">
        <f t="shared" si="158"/>
        <v>0</v>
      </c>
      <c r="AS114" s="135">
        <v>14</v>
      </c>
      <c r="AT114" s="136">
        <v>18.5</v>
      </c>
      <c r="AU114" s="120">
        <f t="shared" si="159"/>
        <v>16.25</v>
      </c>
      <c r="AV114" s="121">
        <f t="shared" si="160"/>
        <v>1</v>
      </c>
      <c r="AW114" s="128">
        <f t="shared" si="161"/>
        <v>10.916666666666666</v>
      </c>
      <c r="AX114" s="129">
        <f t="shared" si="162"/>
        <v>3</v>
      </c>
      <c r="AY114" s="137">
        <v>9.5</v>
      </c>
      <c r="AZ114" s="131">
        <f t="shared" si="163"/>
        <v>9.5</v>
      </c>
      <c r="BA114" s="132">
        <f t="shared" si="164"/>
        <v>0</v>
      </c>
      <c r="BB114" s="128">
        <f t="shared" si="165"/>
        <v>9.5</v>
      </c>
      <c r="BC114" s="129">
        <f t="shared" si="166"/>
        <v>0</v>
      </c>
      <c r="BD114" s="133">
        <f t="shared" si="167"/>
        <v>10.833333333333334</v>
      </c>
      <c r="BE114" s="134">
        <f t="shared" si="168"/>
        <v>30</v>
      </c>
      <c r="BF114" s="149"/>
      <c r="BG114" s="150"/>
      <c r="BH114" s="142">
        <f t="shared" si="169"/>
        <v>0</v>
      </c>
      <c r="BI114" s="143">
        <f t="shared" si="170"/>
        <v>0</v>
      </c>
      <c r="BJ114" s="149"/>
      <c r="BK114" s="150"/>
      <c r="BL114" s="142">
        <f t="shared" si="171"/>
        <v>0</v>
      </c>
      <c r="BM114" s="143">
        <f t="shared" si="172"/>
        <v>0</v>
      </c>
      <c r="BN114" s="149"/>
      <c r="BO114" s="150"/>
      <c r="BP114" s="142">
        <f t="shared" si="194"/>
        <v>0</v>
      </c>
      <c r="BQ114" s="143">
        <f t="shared" si="195"/>
        <v>0</v>
      </c>
      <c r="BR114" s="149"/>
      <c r="BS114" s="150"/>
      <c r="BT114" s="142">
        <f t="shared" si="173"/>
        <v>0</v>
      </c>
      <c r="BU114" s="143">
        <f t="shared" si="174"/>
        <v>0</v>
      </c>
      <c r="BV114" s="144">
        <f t="shared" si="175"/>
        <v>0</v>
      </c>
      <c r="BW114" s="145">
        <f t="shared" si="176"/>
        <v>0</v>
      </c>
      <c r="BX114" s="149"/>
      <c r="BY114" s="150"/>
      <c r="BZ114" s="142">
        <f t="shared" si="177"/>
        <v>0</v>
      </c>
      <c r="CA114" s="143">
        <f t="shared" si="178"/>
        <v>0</v>
      </c>
      <c r="CB114" s="146">
        <f t="shared" si="179"/>
        <v>0</v>
      </c>
      <c r="CC114" s="145">
        <f t="shared" si="180"/>
        <v>0</v>
      </c>
      <c r="CD114" s="150"/>
      <c r="CE114" s="147">
        <f t="shared" si="181"/>
        <v>0</v>
      </c>
      <c r="CF114" s="148">
        <f t="shared" si="182"/>
        <v>0</v>
      </c>
      <c r="CG114" s="146">
        <f t="shared" si="183"/>
        <v>0</v>
      </c>
      <c r="CH114" s="145">
        <f t="shared" si="184"/>
        <v>0</v>
      </c>
      <c r="CI114" s="149"/>
      <c r="CJ114" s="150"/>
      <c r="CK114" s="142">
        <f t="shared" si="185"/>
        <v>0</v>
      </c>
      <c r="CL114" s="143">
        <f t="shared" si="186"/>
        <v>0</v>
      </c>
      <c r="CM114" s="146">
        <f t="shared" si="187"/>
        <v>0</v>
      </c>
      <c r="CN114" s="145">
        <f t="shared" si="188"/>
        <v>0</v>
      </c>
      <c r="CO114" s="21">
        <f t="shared" si="189"/>
        <v>0</v>
      </c>
      <c r="CP114" s="22">
        <f t="shared" si="190"/>
        <v>0</v>
      </c>
      <c r="CQ114" s="2">
        <f t="shared" si="133"/>
        <v>10.833333333333334</v>
      </c>
      <c r="CR114" s="3">
        <f t="shared" si="134"/>
        <v>30</v>
      </c>
      <c r="CS114" s="4">
        <f t="shared" si="135"/>
        <v>0</v>
      </c>
      <c r="CT114" s="5">
        <f t="shared" si="136"/>
        <v>0</v>
      </c>
      <c r="CU114" s="23">
        <f t="shared" si="137"/>
        <v>5.416666666666667</v>
      </c>
      <c r="CV114" s="6">
        <f t="shared" si="138"/>
        <v>30</v>
      </c>
      <c r="CW114" s="20">
        <f t="shared" si="191"/>
        <v>90</v>
      </c>
      <c r="CX114" s="9" t="str">
        <f t="shared" si="192"/>
        <v>مؤجل(ة)</v>
      </c>
      <c r="CY114" s="10"/>
      <c r="CZ114" s="15"/>
      <c r="DA114" s="12"/>
    </row>
    <row r="115" spans="2:105" ht="29.25" customHeight="1" thickBot="1">
      <c r="B115" s="1">
        <f t="shared" si="193"/>
        <v>17</v>
      </c>
      <c r="C115" s="160" t="s">
        <v>267</v>
      </c>
      <c r="D115" s="138" t="s">
        <v>268</v>
      </c>
      <c r="E115" s="13" t="s">
        <v>651</v>
      </c>
      <c r="F115" s="32">
        <v>35954</v>
      </c>
      <c r="G115" s="33" t="s">
        <v>83</v>
      </c>
      <c r="H115" s="28">
        <v>10.95</v>
      </c>
      <c r="I115" s="29">
        <v>30</v>
      </c>
      <c r="J115" s="30">
        <v>10.43</v>
      </c>
      <c r="K115" s="31">
        <v>30</v>
      </c>
      <c r="L115" s="18">
        <f t="shared" si="139"/>
        <v>10.69</v>
      </c>
      <c r="M115" s="19">
        <f t="shared" si="140"/>
        <v>60</v>
      </c>
      <c r="N115" s="149">
        <v>16</v>
      </c>
      <c r="O115" s="150">
        <v>10</v>
      </c>
      <c r="P115" s="120">
        <f t="shared" si="141"/>
        <v>13</v>
      </c>
      <c r="Q115" s="121">
        <f t="shared" si="142"/>
        <v>6</v>
      </c>
      <c r="R115" s="135">
        <v>13.25</v>
      </c>
      <c r="S115" s="136">
        <v>5</v>
      </c>
      <c r="T115" s="120">
        <f t="shared" si="143"/>
        <v>9.125</v>
      </c>
      <c r="U115" s="121">
        <f t="shared" si="144"/>
        <v>0</v>
      </c>
      <c r="V115" s="135">
        <v>15</v>
      </c>
      <c r="W115" s="136">
        <v>8.5</v>
      </c>
      <c r="X115" s="120">
        <f t="shared" si="145"/>
        <v>11.75</v>
      </c>
      <c r="Y115" s="121">
        <f t="shared" si="146"/>
        <v>5</v>
      </c>
      <c r="Z115" s="124">
        <f t="shared" si="147"/>
        <v>11.291666666666666</v>
      </c>
      <c r="AA115" s="125">
        <f t="shared" si="148"/>
        <v>17</v>
      </c>
      <c r="AB115" s="136">
        <v>10</v>
      </c>
      <c r="AC115" s="126">
        <f t="shared" si="149"/>
        <v>10</v>
      </c>
      <c r="AD115" s="127">
        <f t="shared" si="150"/>
        <v>3</v>
      </c>
      <c r="AE115" s="135">
        <v>13.5</v>
      </c>
      <c r="AF115" s="136">
        <v>6.5</v>
      </c>
      <c r="AG115" s="120">
        <f t="shared" si="151"/>
        <v>10</v>
      </c>
      <c r="AH115" s="121">
        <f t="shared" si="152"/>
        <v>3</v>
      </c>
      <c r="AI115" s="135">
        <v>10</v>
      </c>
      <c r="AJ115" s="136">
        <v>3.5</v>
      </c>
      <c r="AK115" s="120">
        <f t="shared" si="153"/>
        <v>6.75</v>
      </c>
      <c r="AL115" s="121">
        <f t="shared" si="154"/>
        <v>0</v>
      </c>
      <c r="AM115" s="128">
        <f t="shared" si="155"/>
        <v>8.6999999999999993</v>
      </c>
      <c r="AN115" s="129">
        <f t="shared" si="156"/>
        <v>6</v>
      </c>
      <c r="AO115" s="135">
        <v>11.5</v>
      </c>
      <c r="AP115" s="136">
        <v>1</v>
      </c>
      <c r="AQ115" s="120">
        <f t="shared" si="157"/>
        <v>6.25</v>
      </c>
      <c r="AR115" s="121">
        <f t="shared" si="158"/>
        <v>0</v>
      </c>
      <c r="AS115" s="135">
        <v>12</v>
      </c>
      <c r="AT115" s="136">
        <v>8</v>
      </c>
      <c r="AU115" s="120">
        <f t="shared" si="159"/>
        <v>10</v>
      </c>
      <c r="AV115" s="121">
        <f t="shared" si="160"/>
        <v>1</v>
      </c>
      <c r="AW115" s="128">
        <f t="shared" si="161"/>
        <v>7.5</v>
      </c>
      <c r="AX115" s="129">
        <f t="shared" si="162"/>
        <v>1</v>
      </c>
      <c r="AY115" s="137">
        <v>1</v>
      </c>
      <c r="AZ115" s="131">
        <f t="shared" si="163"/>
        <v>1</v>
      </c>
      <c r="BA115" s="132">
        <f t="shared" si="164"/>
        <v>0</v>
      </c>
      <c r="BB115" s="128">
        <f t="shared" si="165"/>
        <v>1</v>
      </c>
      <c r="BC115" s="129">
        <f t="shared" si="166"/>
        <v>0</v>
      </c>
      <c r="BD115" s="133">
        <f t="shared" si="167"/>
        <v>8.9833333333333325</v>
      </c>
      <c r="BE115" s="134">
        <f t="shared" si="168"/>
        <v>24</v>
      </c>
      <c r="BF115" s="149"/>
      <c r="BG115" s="150"/>
      <c r="BH115" s="142">
        <f t="shared" si="169"/>
        <v>0</v>
      </c>
      <c r="BI115" s="143">
        <f t="shared" si="170"/>
        <v>0</v>
      </c>
      <c r="BJ115" s="149"/>
      <c r="BK115" s="150"/>
      <c r="BL115" s="142">
        <f t="shared" si="171"/>
        <v>0</v>
      </c>
      <c r="BM115" s="143">
        <f t="shared" si="172"/>
        <v>0</v>
      </c>
      <c r="BN115" s="149"/>
      <c r="BO115" s="150"/>
      <c r="BP115" s="142">
        <f t="shared" si="194"/>
        <v>0</v>
      </c>
      <c r="BQ115" s="143">
        <f t="shared" si="195"/>
        <v>0</v>
      </c>
      <c r="BR115" s="149"/>
      <c r="BS115" s="150"/>
      <c r="BT115" s="142">
        <f t="shared" si="173"/>
        <v>0</v>
      </c>
      <c r="BU115" s="143">
        <f t="shared" si="174"/>
        <v>0</v>
      </c>
      <c r="BV115" s="144">
        <f t="shared" si="175"/>
        <v>0</v>
      </c>
      <c r="BW115" s="145">
        <f t="shared" si="176"/>
        <v>0</v>
      </c>
      <c r="BX115" s="149"/>
      <c r="BY115" s="150"/>
      <c r="BZ115" s="142">
        <f t="shared" si="177"/>
        <v>0</v>
      </c>
      <c r="CA115" s="143">
        <f t="shared" si="178"/>
        <v>0</v>
      </c>
      <c r="CB115" s="146">
        <f t="shared" si="179"/>
        <v>0</v>
      </c>
      <c r="CC115" s="145">
        <f t="shared" si="180"/>
        <v>0</v>
      </c>
      <c r="CD115" s="150"/>
      <c r="CE115" s="147">
        <f t="shared" si="181"/>
        <v>0</v>
      </c>
      <c r="CF115" s="148">
        <f t="shared" si="182"/>
        <v>0</v>
      </c>
      <c r="CG115" s="146">
        <f t="shared" si="183"/>
        <v>0</v>
      </c>
      <c r="CH115" s="145">
        <f t="shared" si="184"/>
        <v>0</v>
      </c>
      <c r="CI115" s="149"/>
      <c r="CJ115" s="150"/>
      <c r="CK115" s="142">
        <f t="shared" si="185"/>
        <v>0</v>
      </c>
      <c r="CL115" s="143">
        <f t="shared" si="186"/>
        <v>0</v>
      </c>
      <c r="CM115" s="146">
        <f t="shared" si="187"/>
        <v>0</v>
      </c>
      <c r="CN115" s="145">
        <f t="shared" si="188"/>
        <v>0</v>
      </c>
      <c r="CO115" s="21">
        <f t="shared" si="189"/>
        <v>0</v>
      </c>
      <c r="CP115" s="22">
        <f t="shared" si="190"/>
        <v>0</v>
      </c>
      <c r="CQ115" s="2">
        <f t="shared" si="133"/>
        <v>8.9833333333333325</v>
      </c>
      <c r="CR115" s="3">
        <f t="shared" si="134"/>
        <v>24</v>
      </c>
      <c r="CS115" s="4">
        <f t="shared" si="135"/>
        <v>0</v>
      </c>
      <c r="CT115" s="5">
        <f t="shared" si="136"/>
        <v>0</v>
      </c>
      <c r="CU115" s="23">
        <f t="shared" si="137"/>
        <v>4.4916666666666663</v>
      </c>
      <c r="CV115" s="6">
        <f t="shared" si="138"/>
        <v>24</v>
      </c>
      <c r="CW115" s="20">
        <f t="shared" si="191"/>
        <v>84</v>
      </c>
      <c r="CX115" s="9" t="str">
        <f t="shared" si="192"/>
        <v>مؤجل(ة)</v>
      </c>
      <c r="CZ115" s="16"/>
      <c r="DA115" s="12"/>
    </row>
    <row r="116" spans="2:105" ht="29.25" customHeight="1" thickBot="1">
      <c r="B116" s="1">
        <f t="shared" si="193"/>
        <v>18</v>
      </c>
      <c r="C116" s="173" t="s">
        <v>269</v>
      </c>
      <c r="D116" s="138" t="s">
        <v>270</v>
      </c>
      <c r="E116" s="13" t="s">
        <v>652</v>
      </c>
      <c r="F116" s="32">
        <v>35568</v>
      </c>
      <c r="G116" s="33" t="s">
        <v>83</v>
      </c>
      <c r="H116" s="28">
        <v>10.583</v>
      </c>
      <c r="I116" s="29">
        <v>30</v>
      </c>
      <c r="J116" s="30">
        <v>9.92</v>
      </c>
      <c r="K116" s="31">
        <v>30</v>
      </c>
      <c r="L116" s="18">
        <f t="shared" si="139"/>
        <v>10.2515</v>
      </c>
      <c r="M116" s="19">
        <f t="shared" si="140"/>
        <v>60</v>
      </c>
      <c r="N116" s="149">
        <v>13</v>
      </c>
      <c r="O116" s="150">
        <v>15</v>
      </c>
      <c r="P116" s="120">
        <f t="shared" si="141"/>
        <v>14</v>
      </c>
      <c r="Q116" s="121">
        <f t="shared" si="142"/>
        <v>6</v>
      </c>
      <c r="R116" s="135">
        <v>14.75</v>
      </c>
      <c r="S116" s="136">
        <v>11.5</v>
      </c>
      <c r="T116" s="120">
        <f t="shared" si="143"/>
        <v>13.125</v>
      </c>
      <c r="U116" s="121">
        <f t="shared" si="144"/>
        <v>6</v>
      </c>
      <c r="V116" s="135">
        <v>16</v>
      </c>
      <c r="W116" s="136">
        <v>9</v>
      </c>
      <c r="X116" s="120">
        <f t="shared" si="145"/>
        <v>12.5</v>
      </c>
      <c r="Y116" s="121">
        <f t="shared" si="146"/>
        <v>5</v>
      </c>
      <c r="Z116" s="124">
        <f t="shared" si="147"/>
        <v>13.208333333333334</v>
      </c>
      <c r="AA116" s="125">
        <f t="shared" si="148"/>
        <v>17</v>
      </c>
      <c r="AB116" s="136">
        <v>16</v>
      </c>
      <c r="AC116" s="126">
        <f t="shared" si="149"/>
        <v>16</v>
      </c>
      <c r="AD116" s="127">
        <f t="shared" si="150"/>
        <v>3</v>
      </c>
      <c r="AE116" s="135">
        <v>13.5</v>
      </c>
      <c r="AF116" s="136">
        <v>6.5</v>
      </c>
      <c r="AG116" s="120">
        <f t="shared" si="151"/>
        <v>10</v>
      </c>
      <c r="AH116" s="121">
        <f t="shared" si="152"/>
        <v>3</v>
      </c>
      <c r="AI116" s="135">
        <v>10</v>
      </c>
      <c r="AJ116" s="136">
        <v>3</v>
      </c>
      <c r="AK116" s="120">
        <f t="shared" si="153"/>
        <v>6.5</v>
      </c>
      <c r="AL116" s="121">
        <f t="shared" si="154"/>
        <v>0</v>
      </c>
      <c r="AM116" s="128">
        <f t="shared" si="155"/>
        <v>9.8000000000000007</v>
      </c>
      <c r="AN116" s="129">
        <f t="shared" si="156"/>
        <v>6</v>
      </c>
      <c r="AO116" s="135">
        <v>11.5</v>
      </c>
      <c r="AP116" s="136">
        <v>7</v>
      </c>
      <c r="AQ116" s="120">
        <f t="shared" si="157"/>
        <v>9.25</v>
      </c>
      <c r="AR116" s="121">
        <f t="shared" si="158"/>
        <v>0</v>
      </c>
      <c r="AS116" s="135">
        <v>12</v>
      </c>
      <c r="AT116" s="136">
        <v>14</v>
      </c>
      <c r="AU116" s="120">
        <f t="shared" si="159"/>
        <v>13</v>
      </c>
      <c r="AV116" s="121">
        <f t="shared" si="160"/>
        <v>1</v>
      </c>
      <c r="AW116" s="128">
        <f t="shared" si="161"/>
        <v>10.5</v>
      </c>
      <c r="AX116" s="129">
        <f t="shared" si="162"/>
        <v>3</v>
      </c>
      <c r="AY116" s="137">
        <v>8.5</v>
      </c>
      <c r="AZ116" s="131">
        <f t="shared" si="163"/>
        <v>8.5</v>
      </c>
      <c r="BA116" s="132">
        <f t="shared" si="164"/>
        <v>0</v>
      </c>
      <c r="BB116" s="128">
        <f t="shared" si="165"/>
        <v>8.5</v>
      </c>
      <c r="BC116" s="129">
        <f t="shared" si="166"/>
        <v>0</v>
      </c>
      <c r="BD116" s="133">
        <f t="shared" si="167"/>
        <v>11.216666666666667</v>
      </c>
      <c r="BE116" s="134">
        <f t="shared" si="168"/>
        <v>30</v>
      </c>
      <c r="BF116" s="149"/>
      <c r="BG116" s="150"/>
      <c r="BH116" s="142">
        <f t="shared" si="169"/>
        <v>0</v>
      </c>
      <c r="BI116" s="143">
        <f t="shared" si="170"/>
        <v>0</v>
      </c>
      <c r="BJ116" s="149"/>
      <c r="BK116" s="150"/>
      <c r="BL116" s="142">
        <f t="shared" si="171"/>
        <v>0</v>
      </c>
      <c r="BM116" s="143">
        <f t="shared" si="172"/>
        <v>0</v>
      </c>
      <c r="BN116" s="149"/>
      <c r="BO116" s="150"/>
      <c r="BP116" s="142">
        <f t="shared" si="194"/>
        <v>0</v>
      </c>
      <c r="BQ116" s="143">
        <f t="shared" si="195"/>
        <v>0</v>
      </c>
      <c r="BR116" s="149"/>
      <c r="BS116" s="150"/>
      <c r="BT116" s="142">
        <f t="shared" si="173"/>
        <v>0</v>
      </c>
      <c r="BU116" s="143">
        <f t="shared" si="174"/>
        <v>0</v>
      </c>
      <c r="BV116" s="144">
        <f t="shared" si="175"/>
        <v>0</v>
      </c>
      <c r="BW116" s="145">
        <f t="shared" si="176"/>
        <v>0</v>
      </c>
      <c r="BX116" s="149"/>
      <c r="BY116" s="150"/>
      <c r="BZ116" s="142">
        <f t="shared" si="177"/>
        <v>0</v>
      </c>
      <c r="CA116" s="143">
        <f t="shared" si="178"/>
        <v>0</v>
      </c>
      <c r="CB116" s="146">
        <f t="shared" si="179"/>
        <v>0</v>
      </c>
      <c r="CC116" s="145">
        <f t="shared" si="180"/>
        <v>0</v>
      </c>
      <c r="CD116" s="150"/>
      <c r="CE116" s="147">
        <f t="shared" si="181"/>
        <v>0</v>
      </c>
      <c r="CF116" s="148">
        <f t="shared" si="182"/>
        <v>0</v>
      </c>
      <c r="CG116" s="146">
        <f t="shared" si="183"/>
        <v>0</v>
      </c>
      <c r="CH116" s="145">
        <f t="shared" si="184"/>
        <v>0</v>
      </c>
      <c r="CI116" s="149"/>
      <c r="CJ116" s="150"/>
      <c r="CK116" s="142">
        <f t="shared" si="185"/>
        <v>0</v>
      </c>
      <c r="CL116" s="143">
        <f t="shared" si="186"/>
        <v>0</v>
      </c>
      <c r="CM116" s="146">
        <f t="shared" si="187"/>
        <v>0</v>
      </c>
      <c r="CN116" s="145">
        <f t="shared" si="188"/>
        <v>0</v>
      </c>
      <c r="CO116" s="21">
        <f t="shared" si="189"/>
        <v>0</v>
      </c>
      <c r="CP116" s="22">
        <f t="shared" si="190"/>
        <v>0</v>
      </c>
      <c r="CQ116" s="2">
        <f t="shared" si="133"/>
        <v>11.216666666666667</v>
      </c>
      <c r="CR116" s="3">
        <f t="shared" si="134"/>
        <v>30</v>
      </c>
      <c r="CS116" s="4">
        <f t="shared" si="135"/>
        <v>0</v>
      </c>
      <c r="CT116" s="5">
        <f t="shared" si="136"/>
        <v>0</v>
      </c>
      <c r="CU116" s="23">
        <f t="shared" si="137"/>
        <v>5.6083333333333334</v>
      </c>
      <c r="CV116" s="6">
        <f t="shared" si="138"/>
        <v>30</v>
      </c>
      <c r="CW116" s="20">
        <f t="shared" si="191"/>
        <v>90</v>
      </c>
      <c r="CX116" s="9" t="str">
        <f t="shared" si="192"/>
        <v>مؤجل(ة)</v>
      </c>
      <c r="CZ116" s="16"/>
      <c r="DA116" s="12"/>
    </row>
    <row r="117" spans="2:105" ht="29.25" customHeight="1" thickBot="1">
      <c r="B117" s="1">
        <f t="shared" si="193"/>
        <v>19</v>
      </c>
      <c r="C117" s="158" t="s">
        <v>271</v>
      </c>
      <c r="D117" s="138" t="s">
        <v>272</v>
      </c>
      <c r="E117" s="34" t="s">
        <v>653</v>
      </c>
      <c r="F117" s="32">
        <v>36418</v>
      </c>
      <c r="G117" s="33" t="s">
        <v>83</v>
      </c>
      <c r="H117" s="28">
        <v>10.44</v>
      </c>
      <c r="I117" s="29">
        <v>30</v>
      </c>
      <c r="J117" s="30">
        <v>10.62</v>
      </c>
      <c r="K117" s="31">
        <v>30</v>
      </c>
      <c r="L117" s="18">
        <f t="shared" si="139"/>
        <v>10.53</v>
      </c>
      <c r="M117" s="19">
        <f t="shared" si="140"/>
        <v>60</v>
      </c>
      <c r="N117" s="149">
        <v>11</v>
      </c>
      <c r="O117" s="150">
        <v>7</v>
      </c>
      <c r="P117" s="120">
        <f t="shared" si="141"/>
        <v>9</v>
      </c>
      <c r="Q117" s="121">
        <f t="shared" si="142"/>
        <v>0</v>
      </c>
      <c r="R117" s="135">
        <v>15.5</v>
      </c>
      <c r="S117" s="136">
        <v>12.5</v>
      </c>
      <c r="T117" s="120">
        <f t="shared" si="143"/>
        <v>14</v>
      </c>
      <c r="U117" s="121">
        <f t="shared" si="144"/>
        <v>6</v>
      </c>
      <c r="V117" s="135">
        <v>15</v>
      </c>
      <c r="W117" s="136">
        <v>13.5</v>
      </c>
      <c r="X117" s="120">
        <f t="shared" si="145"/>
        <v>14.25</v>
      </c>
      <c r="Y117" s="121">
        <f t="shared" si="146"/>
        <v>5</v>
      </c>
      <c r="Z117" s="124">
        <f t="shared" si="147"/>
        <v>12.416666666666666</v>
      </c>
      <c r="AA117" s="125">
        <f t="shared" si="148"/>
        <v>17</v>
      </c>
      <c r="AB117" s="136">
        <v>16</v>
      </c>
      <c r="AC117" s="126">
        <f t="shared" si="149"/>
        <v>16</v>
      </c>
      <c r="AD117" s="127">
        <f t="shared" si="150"/>
        <v>3</v>
      </c>
      <c r="AE117" s="135">
        <v>11.5</v>
      </c>
      <c r="AF117" s="136">
        <v>8.5</v>
      </c>
      <c r="AG117" s="120">
        <f t="shared" si="151"/>
        <v>10</v>
      </c>
      <c r="AH117" s="121">
        <f t="shared" si="152"/>
        <v>3</v>
      </c>
      <c r="AI117" s="135">
        <v>11</v>
      </c>
      <c r="AJ117" s="136">
        <v>3</v>
      </c>
      <c r="AK117" s="120">
        <f t="shared" si="153"/>
        <v>7</v>
      </c>
      <c r="AL117" s="121">
        <f t="shared" si="154"/>
        <v>0</v>
      </c>
      <c r="AM117" s="128">
        <f t="shared" si="155"/>
        <v>10</v>
      </c>
      <c r="AN117" s="129">
        <f t="shared" si="156"/>
        <v>9</v>
      </c>
      <c r="AO117" s="135">
        <v>11.5</v>
      </c>
      <c r="AP117" s="136">
        <v>7</v>
      </c>
      <c r="AQ117" s="120">
        <f t="shared" si="157"/>
        <v>9.25</v>
      </c>
      <c r="AR117" s="121">
        <f t="shared" si="158"/>
        <v>0</v>
      </c>
      <c r="AS117" s="135">
        <v>14</v>
      </c>
      <c r="AT117" s="136">
        <v>13</v>
      </c>
      <c r="AU117" s="120">
        <f t="shared" si="159"/>
        <v>13.5</v>
      </c>
      <c r="AV117" s="121">
        <f t="shared" si="160"/>
        <v>1</v>
      </c>
      <c r="AW117" s="128">
        <f t="shared" si="161"/>
        <v>10.666666666666666</v>
      </c>
      <c r="AX117" s="129">
        <f t="shared" si="162"/>
        <v>3</v>
      </c>
      <c r="AY117" s="137">
        <v>8</v>
      </c>
      <c r="AZ117" s="131">
        <f t="shared" si="163"/>
        <v>8</v>
      </c>
      <c r="BA117" s="132">
        <f t="shared" si="164"/>
        <v>0</v>
      </c>
      <c r="BB117" s="128">
        <f t="shared" si="165"/>
        <v>8</v>
      </c>
      <c r="BC117" s="129">
        <f t="shared" si="166"/>
        <v>0</v>
      </c>
      <c r="BD117" s="133">
        <f t="shared" si="167"/>
        <v>10.966666666666667</v>
      </c>
      <c r="BE117" s="134">
        <f t="shared" si="168"/>
        <v>30</v>
      </c>
      <c r="BF117" s="149"/>
      <c r="BG117" s="150"/>
      <c r="BH117" s="142">
        <f t="shared" si="169"/>
        <v>0</v>
      </c>
      <c r="BI117" s="143">
        <f t="shared" si="170"/>
        <v>0</v>
      </c>
      <c r="BJ117" s="149"/>
      <c r="BK117" s="150"/>
      <c r="BL117" s="142">
        <f t="shared" si="171"/>
        <v>0</v>
      </c>
      <c r="BM117" s="143">
        <f t="shared" si="172"/>
        <v>0</v>
      </c>
      <c r="BN117" s="149"/>
      <c r="BO117" s="150"/>
      <c r="BP117" s="142">
        <f t="shared" si="194"/>
        <v>0</v>
      </c>
      <c r="BQ117" s="143">
        <f t="shared" si="195"/>
        <v>0</v>
      </c>
      <c r="BR117" s="149"/>
      <c r="BS117" s="150"/>
      <c r="BT117" s="142">
        <f t="shared" si="173"/>
        <v>0</v>
      </c>
      <c r="BU117" s="143">
        <f t="shared" si="174"/>
        <v>0</v>
      </c>
      <c r="BV117" s="144">
        <f t="shared" si="175"/>
        <v>0</v>
      </c>
      <c r="BW117" s="145">
        <f t="shared" si="176"/>
        <v>0</v>
      </c>
      <c r="BX117" s="149"/>
      <c r="BY117" s="150"/>
      <c r="BZ117" s="142">
        <f t="shared" si="177"/>
        <v>0</v>
      </c>
      <c r="CA117" s="143">
        <f t="shared" si="178"/>
        <v>0</v>
      </c>
      <c r="CB117" s="146">
        <f t="shared" si="179"/>
        <v>0</v>
      </c>
      <c r="CC117" s="145">
        <f t="shared" si="180"/>
        <v>0</v>
      </c>
      <c r="CD117" s="150"/>
      <c r="CE117" s="147">
        <f t="shared" si="181"/>
        <v>0</v>
      </c>
      <c r="CF117" s="148">
        <f t="shared" si="182"/>
        <v>0</v>
      </c>
      <c r="CG117" s="146">
        <f t="shared" si="183"/>
        <v>0</v>
      </c>
      <c r="CH117" s="145">
        <f t="shared" si="184"/>
        <v>0</v>
      </c>
      <c r="CI117" s="149"/>
      <c r="CJ117" s="150"/>
      <c r="CK117" s="142">
        <f t="shared" si="185"/>
        <v>0</v>
      </c>
      <c r="CL117" s="143">
        <f t="shared" si="186"/>
        <v>0</v>
      </c>
      <c r="CM117" s="146">
        <f t="shared" si="187"/>
        <v>0</v>
      </c>
      <c r="CN117" s="145">
        <f t="shared" si="188"/>
        <v>0</v>
      </c>
      <c r="CO117" s="21">
        <f t="shared" si="189"/>
        <v>0</v>
      </c>
      <c r="CP117" s="22">
        <f t="shared" si="190"/>
        <v>0</v>
      </c>
      <c r="CQ117" s="2">
        <f t="shared" si="133"/>
        <v>10.966666666666667</v>
      </c>
      <c r="CR117" s="3">
        <f t="shared" si="134"/>
        <v>30</v>
      </c>
      <c r="CS117" s="4">
        <f t="shared" si="135"/>
        <v>0</v>
      </c>
      <c r="CT117" s="5">
        <f t="shared" si="136"/>
        <v>0</v>
      </c>
      <c r="CU117" s="23">
        <f t="shared" si="137"/>
        <v>5.4833333333333334</v>
      </c>
      <c r="CV117" s="6">
        <f t="shared" si="138"/>
        <v>30</v>
      </c>
      <c r="CW117" s="20">
        <f t="shared" si="191"/>
        <v>90</v>
      </c>
      <c r="CX117" s="9" t="str">
        <f t="shared" si="192"/>
        <v>مؤجل(ة)</v>
      </c>
      <c r="CY117" s="10"/>
      <c r="CZ117" s="15"/>
      <c r="DA117" s="12"/>
    </row>
    <row r="118" spans="2:105" ht="29.25" customHeight="1" thickBot="1">
      <c r="B118" s="1">
        <f t="shared" si="193"/>
        <v>20</v>
      </c>
      <c r="C118" s="158" t="s">
        <v>273</v>
      </c>
      <c r="D118" s="138" t="s">
        <v>274</v>
      </c>
      <c r="E118" s="13" t="s">
        <v>654</v>
      </c>
      <c r="F118" s="32">
        <v>36315</v>
      </c>
      <c r="G118" s="33" t="s">
        <v>83</v>
      </c>
      <c r="H118" s="28">
        <v>10.96</v>
      </c>
      <c r="I118" s="29">
        <v>30</v>
      </c>
      <c r="J118" s="30">
        <v>9.1199999999999992</v>
      </c>
      <c r="K118" s="31">
        <v>30</v>
      </c>
      <c r="L118" s="18">
        <f t="shared" si="139"/>
        <v>10.039999999999999</v>
      </c>
      <c r="M118" s="19">
        <f t="shared" si="140"/>
        <v>60</v>
      </c>
      <c r="N118" s="149">
        <v>11</v>
      </c>
      <c r="O118" s="150">
        <v>9</v>
      </c>
      <c r="P118" s="120">
        <f t="shared" si="141"/>
        <v>10</v>
      </c>
      <c r="Q118" s="121">
        <f t="shared" si="142"/>
        <v>6</v>
      </c>
      <c r="R118" s="135">
        <v>16</v>
      </c>
      <c r="S118" s="136">
        <v>10</v>
      </c>
      <c r="T118" s="120">
        <f t="shared" si="143"/>
        <v>13</v>
      </c>
      <c r="U118" s="121">
        <f t="shared" si="144"/>
        <v>6</v>
      </c>
      <c r="V118" s="135">
        <v>14</v>
      </c>
      <c r="W118" s="136">
        <v>5.5</v>
      </c>
      <c r="X118" s="120">
        <f t="shared" si="145"/>
        <v>9.75</v>
      </c>
      <c r="Y118" s="121">
        <f t="shared" si="146"/>
        <v>0</v>
      </c>
      <c r="Z118" s="124">
        <f t="shared" si="147"/>
        <v>10.916666666666666</v>
      </c>
      <c r="AA118" s="125">
        <f t="shared" si="148"/>
        <v>17</v>
      </c>
      <c r="AB118" s="136">
        <v>15</v>
      </c>
      <c r="AC118" s="126">
        <f t="shared" si="149"/>
        <v>15</v>
      </c>
      <c r="AD118" s="127">
        <f t="shared" si="150"/>
        <v>3</v>
      </c>
      <c r="AE118" s="135">
        <v>10.5</v>
      </c>
      <c r="AF118" s="136">
        <v>4.25</v>
      </c>
      <c r="AG118" s="120">
        <f t="shared" si="151"/>
        <v>7.375</v>
      </c>
      <c r="AH118" s="121">
        <f t="shared" si="152"/>
        <v>0</v>
      </c>
      <c r="AI118" s="135">
        <v>11</v>
      </c>
      <c r="AJ118" s="136">
        <v>3</v>
      </c>
      <c r="AK118" s="120">
        <f t="shared" si="153"/>
        <v>7</v>
      </c>
      <c r="AL118" s="121">
        <f t="shared" si="154"/>
        <v>0</v>
      </c>
      <c r="AM118" s="128">
        <f t="shared" si="155"/>
        <v>8.75</v>
      </c>
      <c r="AN118" s="129">
        <f t="shared" si="156"/>
        <v>3</v>
      </c>
      <c r="AO118" s="135">
        <v>11.5</v>
      </c>
      <c r="AP118" s="136">
        <v>3</v>
      </c>
      <c r="AQ118" s="120">
        <f t="shared" si="157"/>
        <v>7.25</v>
      </c>
      <c r="AR118" s="121">
        <f t="shared" si="158"/>
        <v>0</v>
      </c>
      <c r="AS118" s="135">
        <v>11</v>
      </c>
      <c r="AT118" s="136">
        <v>12</v>
      </c>
      <c r="AU118" s="120">
        <f t="shared" si="159"/>
        <v>11.5</v>
      </c>
      <c r="AV118" s="121">
        <f t="shared" si="160"/>
        <v>1</v>
      </c>
      <c r="AW118" s="128">
        <f t="shared" si="161"/>
        <v>8.6666666666666661</v>
      </c>
      <c r="AX118" s="129">
        <f t="shared" si="162"/>
        <v>1</v>
      </c>
      <c r="AY118" s="137">
        <v>6.5</v>
      </c>
      <c r="AZ118" s="131">
        <f t="shared" si="163"/>
        <v>6.5</v>
      </c>
      <c r="BA118" s="132">
        <f t="shared" si="164"/>
        <v>0</v>
      </c>
      <c r="BB118" s="128">
        <f t="shared" si="165"/>
        <v>6.5</v>
      </c>
      <c r="BC118" s="129">
        <f t="shared" si="166"/>
        <v>0</v>
      </c>
      <c r="BD118" s="133">
        <f t="shared" si="167"/>
        <v>9.4499999999999993</v>
      </c>
      <c r="BE118" s="134">
        <f t="shared" si="168"/>
        <v>21</v>
      </c>
      <c r="BF118" s="149"/>
      <c r="BG118" s="150"/>
      <c r="BH118" s="142">
        <f t="shared" si="169"/>
        <v>0</v>
      </c>
      <c r="BI118" s="143">
        <f t="shared" si="170"/>
        <v>0</v>
      </c>
      <c r="BJ118" s="149"/>
      <c r="BK118" s="150"/>
      <c r="BL118" s="142">
        <f t="shared" si="171"/>
        <v>0</v>
      </c>
      <c r="BM118" s="143">
        <f t="shared" si="172"/>
        <v>0</v>
      </c>
      <c r="BN118" s="149"/>
      <c r="BO118" s="150"/>
      <c r="BP118" s="142">
        <f t="shared" si="194"/>
        <v>0</v>
      </c>
      <c r="BQ118" s="143">
        <f t="shared" si="195"/>
        <v>0</v>
      </c>
      <c r="BR118" s="149"/>
      <c r="BS118" s="150"/>
      <c r="BT118" s="142">
        <f t="shared" si="173"/>
        <v>0</v>
      </c>
      <c r="BU118" s="143">
        <f t="shared" si="174"/>
        <v>0</v>
      </c>
      <c r="BV118" s="144">
        <f t="shared" si="175"/>
        <v>0</v>
      </c>
      <c r="BW118" s="145">
        <f t="shared" si="176"/>
        <v>0</v>
      </c>
      <c r="BX118" s="149"/>
      <c r="BY118" s="150"/>
      <c r="BZ118" s="142">
        <f t="shared" si="177"/>
        <v>0</v>
      </c>
      <c r="CA118" s="143">
        <f t="shared" si="178"/>
        <v>0</v>
      </c>
      <c r="CB118" s="146">
        <f t="shared" si="179"/>
        <v>0</v>
      </c>
      <c r="CC118" s="145">
        <f t="shared" si="180"/>
        <v>0</v>
      </c>
      <c r="CD118" s="150"/>
      <c r="CE118" s="147">
        <f t="shared" si="181"/>
        <v>0</v>
      </c>
      <c r="CF118" s="148">
        <f t="shared" si="182"/>
        <v>0</v>
      </c>
      <c r="CG118" s="146">
        <f t="shared" si="183"/>
        <v>0</v>
      </c>
      <c r="CH118" s="145">
        <f t="shared" si="184"/>
        <v>0</v>
      </c>
      <c r="CI118" s="149"/>
      <c r="CJ118" s="150"/>
      <c r="CK118" s="142">
        <f t="shared" si="185"/>
        <v>0</v>
      </c>
      <c r="CL118" s="143">
        <f t="shared" si="186"/>
        <v>0</v>
      </c>
      <c r="CM118" s="146">
        <f t="shared" si="187"/>
        <v>0</v>
      </c>
      <c r="CN118" s="145">
        <f t="shared" si="188"/>
        <v>0</v>
      </c>
      <c r="CO118" s="21">
        <f t="shared" si="189"/>
        <v>0</v>
      </c>
      <c r="CP118" s="22">
        <f t="shared" si="190"/>
        <v>0</v>
      </c>
      <c r="CQ118" s="2">
        <f t="shared" si="133"/>
        <v>9.4499999999999993</v>
      </c>
      <c r="CR118" s="3">
        <f t="shared" si="134"/>
        <v>21</v>
      </c>
      <c r="CS118" s="4">
        <f t="shared" si="135"/>
        <v>0</v>
      </c>
      <c r="CT118" s="5">
        <f t="shared" si="136"/>
        <v>0</v>
      </c>
      <c r="CU118" s="23">
        <f t="shared" si="137"/>
        <v>4.7249999999999996</v>
      </c>
      <c r="CV118" s="6">
        <f t="shared" si="138"/>
        <v>21</v>
      </c>
      <c r="CW118" s="20">
        <f t="shared" si="191"/>
        <v>81</v>
      </c>
      <c r="CX118" s="9" t="str">
        <f t="shared" si="192"/>
        <v>مؤجل(ة)</v>
      </c>
      <c r="CY118" s="10"/>
      <c r="CZ118" s="15"/>
      <c r="DA118" s="12"/>
    </row>
    <row r="119" spans="2:105" ht="29.25" customHeight="1" thickBot="1">
      <c r="B119" s="1">
        <f t="shared" si="193"/>
        <v>21</v>
      </c>
      <c r="C119" s="161" t="s">
        <v>275</v>
      </c>
      <c r="D119" s="138" t="s">
        <v>276</v>
      </c>
      <c r="E119" s="13" t="s">
        <v>655</v>
      </c>
      <c r="F119" s="32">
        <v>35111</v>
      </c>
      <c r="G119" s="17" t="s">
        <v>83</v>
      </c>
      <c r="H119" s="28">
        <v>14.09</v>
      </c>
      <c r="I119" s="29">
        <v>30</v>
      </c>
      <c r="J119" s="30">
        <v>14.82</v>
      </c>
      <c r="K119" s="31">
        <v>30</v>
      </c>
      <c r="L119" s="18">
        <f t="shared" si="139"/>
        <v>14.455</v>
      </c>
      <c r="M119" s="19">
        <f t="shared" si="140"/>
        <v>60</v>
      </c>
      <c r="N119" s="149">
        <v>12</v>
      </c>
      <c r="O119" s="150">
        <v>6</v>
      </c>
      <c r="P119" s="120">
        <f t="shared" si="141"/>
        <v>9</v>
      </c>
      <c r="Q119" s="121">
        <f t="shared" si="142"/>
        <v>0</v>
      </c>
      <c r="R119" s="135">
        <v>15.25</v>
      </c>
      <c r="S119" s="136">
        <v>12.5</v>
      </c>
      <c r="T119" s="120">
        <f t="shared" si="143"/>
        <v>13.875</v>
      </c>
      <c r="U119" s="121">
        <f t="shared" si="144"/>
        <v>6</v>
      </c>
      <c r="V119" s="135">
        <v>17</v>
      </c>
      <c r="W119" s="136">
        <v>15.5</v>
      </c>
      <c r="X119" s="120">
        <f t="shared" si="145"/>
        <v>16.25</v>
      </c>
      <c r="Y119" s="121">
        <f t="shared" si="146"/>
        <v>5</v>
      </c>
      <c r="Z119" s="124">
        <f t="shared" si="147"/>
        <v>13.041666666666666</v>
      </c>
      <c r="AA119" s="125">
        <f t="shared" si="148"/>
        <v>17</v>
      </c>
      <c r="AB119" s="136">
        <v>18</v>
      </c>
      <c r="AC119" s="126">
        <f t="shared" si="149"/>
        <v>18</v>
      </c>
      <c r="AD119" s="127">
        <f t="shared" si="150"/>
        <v>3</v>
      </c>
      <c r="AE119" s="135">
        <v>10</v>
      </c>
      <c r="AF119" s="136">
        <v>6</v>
      </c>
      <c r="AG119" s="120">
        <f t="shared" si="151"/>
        <v>8</v>
      </c>
      <c r="AH119" s="121">
        <f t="shared" si="152"/>
        <v>0</v>
      </c>
      <c r="AI119" s="135">
        <v>12</v>
      </c>
      <c r="AJ119" s="136">
        <v>7</v>
      </c>
      <c r="AK119" s="120">
        <f t="shared" si="153"/>
        <v>9.5</v>
      </c>
      <c r="AL119" s="121">
        <f t="shared" si="154"/>
        <v>0</v>
      </c>
      <c r="AM119" s="128">
        <f t="shared" si="155"/>
        <v>10.6</v>
      </c>
      <c r="AN119" s="129">
        <f t="shared" si="156"/>
        <v>9</v>
      </c>
      <c r="AO119" s="135">
        <v>11.5</v>
      </c>
      <c r="AP119" s="136">
        <v>11</v>
      </c>
      <c r="AQ119" s="120">
        <f t="shared" si="157"/>
        <v>11.25</v>
      </c>
      <c r="AR119" s="121">
        <f t="shared" si="158"/>
        <v>2</v>
      </c>
      <c r="AS119" s="135">
        <v>14</v>
      </c>
      <c r="AT119" s="136">
        <v>15</v>
      </c>
      <c r="AU119" s="120">
        <f t="shared" si="159"/>
        <v>14.5</v>
      </c>
      <c r="AV119" s="121">
        <f t="shared" si="160"/>
        <v>1</v>
      </c>
      <c r="AW119" s="128">
        <f t="shared" si="161"/>
        <v>12.333333333333334</v>
      </c>
      <c r="AX119" s="129">
        <f t="shared" si="162"/>
        <v>3</v>
      </c>
      <c r="AY119" s="137">
        <v>10</v>
      </c>
      <c r="AZ119" s="131">
        <f t="shared" si="163"/>
        <v>10</v>
      </c>
      <c r="BA119" s="132">
        <f t="shared" si="164"/>
        <v>1</v>
      </c>
      <c r="BB119" s="128">
        <f t="shared" si="165"/>
        <v>10</v>
      </c>
      <c r="BC119" s="129">
        <f t="shared" si="166"/>
        <v>1</v>
      </c>
      <c r="BD119" s="133">
        <f t="shared" si="167"/>
        <v>11.883333333333333</v>
      </c>
      <c r="BE119" s="134">
        <f t="shared" si="168"/>
        <v>30</v>
      </c>
      <c r="BF119" s="149"/>
      <c r="BG119" s="150"/>
      <c r="BH119" s="142">
        <f t="shared" si="169"/>
        <v>0</v>
      </c>
      <c r="BI119" s="143">
        <f t="shared" si="170"/>
        <v>0</v>
      </c>
      <c r="BJ119" s="149"/>
      <c r="BK119" s="150"/>
      <c r="BL119" s="142">
        <f t="shared" si="171"/>
        <v>0</v>
      </c>
      <c r="BM119" s="143">
        <f t="shared" si="172"/>
        <v>0</v>
      </c>
      <c r="BN119" s="149"/>
      <c r="BO119" s="150"/>
      <c r="BP119" s="142">
        <f t="shared" si="194"/>
        <v>0</v>
      </c>
      <c r="BQ119" s="143">
        <f t="shared" si="195"/>
        <v>0</v>
      </c>
      <c r="BR119" s="149"/>
      <c r="BS119" s="150"/>
      <c r="BT119" s="142">
        <f t="shared" si="173"/>
        <v>0</v>
      </c>
      <c r="BU119" s="143">
        <f t="shared" si="174"/>
        <v>0</v>
      </c>
      <c r="BV119" s="144">
        <f t="shared" si="175"/>
        <v>0</v>
      </c>
      <c r="BW119" s="145">
        <f t="shared" si="176"/>
        <v>0</v>
      </c>
      <c r="BX119" s="149"/>
      <c r="BY119" s="150"/>
      <c r="BZ119" s="142">
        <f t="shared" si="177"/>
        <v>0</v>
      </c>
      <c r="CA119" s="143">
        <f t="shared" si="178"/>
        <v>0</v>
      </c>
      <c r="CB119" s="146">
        <f t="shared" si="179"/>
        <v>0</v>
      </c>
      <c r="CC119" s="145">
        <f t="shared" si="180"/>
        <v>0</v>
      </c>
      <c r="CD119" s="150"/>
      <c r="CE119" s="147">
        <f t="shared" si="181"/>
        <v>0</v>
      </c>
      <c r="CF119" s="148">
        <f t="shared" si="182"/>
        <v>0</v>
      </c>
      <c r="CG119" s="146">
        <f t="shared" si="183"/>
        <v>0</v>
      </c>
      <c r="CH119" s="145">
        <f t="shared" si="184"/>
        <v>0</v>
      </c>
      <c r="CI119" s="149"/>
      <c r="CJ119" s="150"/>
      <c r="CK119" s="142">
        <f t="shared" si="185"/>
        <v>0</v>
      </c>
      <c r="CL119" s="143">
        <f t="shared" si="186"/>
        <v>0</v>
      </c>
      <c r="CM119" s="146">
        <f t="shared" si="187"/>
        <v>0</v>
      </c>
      <c r="CN119" s="145">
        <f t="shared" si="188"/>
        <v>0</v>
      </c>
      <c r="CO119" s="21">
        <f t="shared" si="189"/>
        <v>0</v>
      </c>
      <c r="CP119" s="22">
        <f t="shared" si="190"/>
        <v>0</v>
      </c>
      <c r="CQ119" s="2">
        <f t="shared" si="133"/>
        <v>11.883333333333333</v>
      </c>
      <c r="CR119" s="3">
        <f t="shared" si="134"/>
        <v>30</v>
      </c>
      <c r="CS119" s="4">
        <f t="shared" si="135"/>
        <v>0</v>
      </c>
      <c r="CT119" s="5">
        <f t="shared" si="136"/>
        <v>0</v>
      </c>
      <c r="CU119" s="23">
        <f t="shared" si="137"/>
        <v>5.9416666666666664</v>
      </c>
      <c r="CV119" s="6">
        <f t="shared" si="138"/>
        <v>30</v>
      </c>
      <c r="CW119" s="20">
        <f t="shared" si="191"/>
        <v>90</v>
      </c>
      <c r="CX119" s="9" t="str">
        <f t="shared" si="192"/>
        <v>مؤجل(ة)</v>
      </c>
      <c r="CY119" s="10"/>
      <c r="CZ119" s="15"/>
      <c r="DA119" s="12"/>
    </row>
    <row r="120" spans="2:105" ht="29.25" customHeight="1" thickBot="1">
      <c r="B120" s="1">
        <f t="shared" si="193"/>
        <v>22</v>
      </c>
      <c r="C120" s="174" t="s">
        <v>277</v>
      </c>
      <c r="D120" s="138" t="s">
        <v>278</v>
      </c>
      <c r="E120" s="11" t="s">
        <v>656</v>
      </c>
      <c r="F120" s="32">
        <v>35997</v>
      </c>
      <c r="G120" s="33" t="s">
        <v>657</v>
      </c>
      <c r="H120" s="28">
        <v>10.62</v>
      </c>
      <c r="I120" s="29">
        <v>30</v>
      </c>
      <c r="J120" s="30">
        <v>10.6</v>
      </c>
      <c r="K120" s="31">
        <v>30</v>
      </c>
      <c r="L120" s="18">
        <f t="shared" si="139"/>
        <v>10.61</v>
      </c>
      <c r="M120" s="19">
        <f t="shared" si="140"/>
        <v>60</v>
      </c>
      <c r="N120" s="149">
        <v>13</v>
      </c>
      <c r="O120" s="150">
        <v>7</v>
      </c>
      <c r="P120" s="120">
        <f t="shared" si="141"/>
        <v>10</v>
      </c>
      <c r="Q120" s="121">
        <f t="shared" si="142"/>
        <v>6</v>
      </c>
      <c r="R120" s="135">
        <v>15.25</v>
      </c>
      <c r="S120" s="136">
        <v>10</v>
      </c>
      <c r="T120" s="120">
        <f t="shared" si="143"/>
        <v>12.625</v>
      </c>
      <c r="U120" s="121">
        <f t="shared" si="144"/>
        <v>6</v>
      </c>
      <c r="V120" s="135">
        <v>13</v>
      </c>
      <c r="W120" s="136">
        <v>9.5</v>
      </c>
      <c r="X120" s="120">
        <f t="shared" si="145"/>
        <v>11.25</v>
      </c>
      <c r="Y120" s="121">
        <f t="shared" si="146"/>
        <v>5</v>
      </c>
      <c r="Z120" s="124">
        <f t="shared" si="147"/>
        <v>11.291666666666666</v>
      </c>
      <c r="AA120" s="125">
        <f t="shared" si="148"/>
        <v>17</v>
      </c>
      <c r="AB120" s="136">
        <v>10</v>
      </c>
      <c r="AC120" s="126">
        <f t="shared" si="149"/>
        <v>10</v>
      </c>
      <c r="AD120" s="127">
        <f t="shared" si="150"/>
        <v>3</v>
      </c>
      <c r="AE120" s="135">
        <v>14.5</v>
      </c>
      <c r="AF120" s="136">
        <v>5.75</v>
      </c>
      <c r="AG120" s="120">
        <f t="shared" si="151"/>
        <v>10.125</v>
      </c>
      <c r="AH120" s="121">
        <f t="shared" si="152"/>
        <v>3</v>
      </c>
      <c r="AI120" s="135">
        <v>12</v>
      </c>
      <c r="AJ120" s="136">
        <v>6.25</v>
      </c>
      <c r="AK120" s="120">
        <f t="shared" si="153"/>
        <v>9.125</v>
      </c>
      <c r="AL120" s="121">
        <f t="shared" si="154"/>
        <v>0</v>
      </c>
      <c r="AM120" s="128">
        <f t="shared" si="155"/>
        <v>9.6999999999999993</v>
      </c>
      <c r="AN120" s="129">
        <f t="shared" si="156"/>
        <v>6</v>
      </c>
      <c r="AO120" s="135">
        <v>11.5</v>
      </c>
      <c r="AP120" s="136">
        <v>5</v>
      </c>
      <c r="AQ120" s="120">
        <f t="shared" si="157"/>
        <v>8.25</v>
      </c>
      <c r="AR120" s="121">
        <f t="shared" si="158"/>
        <v>0</v>
      </c>
      <c r="AS120" s="135">
        <v>13</v>
      </c>
      <c r="AT120" s="136">
        <v>15</v>
      </c>
      <c r="AU120" s="120">
        <f t="shared" si="159"/>
        <v>14</v>
      </c>
      <c r="AV120" s="121">
        <f t="shared" si="160"/>
        <v>1</v>
      </c>
      <c r="AW120" s="128">
        <f t="shared" si="161"/>
        <v>10.166666666666666</v>
      </c>
      <c r="AX120" s="129">
        <f t="shared" si="162"/>
        <v>3</v>
      </c>
      <c r="AY120" s="137">
        <v>8.5</v>
      </c>
      <c r="AZ120" s="131">
        <f t="shared" si="163"/>
        <v>8.5</v>
      </c>
      <c r="BA120" s="132">
        <f t="shared" si="164"/>
        <v>0</v>
      </c>
      <c r="BB120" s="128">
        <f t="shared" si="165"/>
        <v>8.5</v>
      </c>
      <c r="BC120" s="129">
        <f t="shared" si="166"/>
        <v>0</v>
      </c>
      <c r="BD120" s="133">
        <f t="shared" si="167"/>
        <v>10.35</v>
      </c>
      <c r="BE120" s="134">
        <f t="shared" si="168"/>
        <v>30</v>
      </c>
      <c r="BF120" s="149"/>
      <c r="BG120" s="150"/>
      <c r="BH120" s="142">
        <f t="shared" si="169"/>
        <v>0</v>
      </c>
      <c r="BI120" s="143">
        <f t="shared" si="170"/>
        <v>0</v>
      </c>
      <c r="BJ120" s="149"/>
      <c r="BK120" s="150"/>
      <c r="BL120" s="142">
        <f t="shared" si="171"/>
        <v>0</v>
      </c>
      <c r="BM120" s="143">
        <f t="shared" si="172"/>
        <v>0</v>
      </c>
      <c r="BN120" s="149"/>
      <c r="BO120" s="150"/>
      <c r="BP120" s="142">
        <f t="shared" si="194"/>
        <v>0</v>
      </c>
      <c r="BQ120" s="143">
        <f t="shared" si="195"/>
        <v>0</v>
      </c>
      <c r="BR120" s="149"/>
      <c r="BS120" s="150"/>
      <c r="BT120" s="142">
        <f t="shared" si="173"/>
        <v>0</v>
      </c>
      <c r="BU120" s="143">
        <f t="shared" si="174"/>
        <v>0</v>
      </c>
      <c r="BV120" s="144">
        <f t="shared" si="175"/>
        <v>0</v>
      </c>
      <c r="BW120" s="145">
        <f t="shared" si="176"/>
        <v>0</v>
      </c>
      <c r="BX120" s="149"/>
      <c r="BY120" s="150"/>
      <c r="BZ120" s="142">
        <f t="shared" si="177"/>
        <v>0</v>
      </c>
      <c r="CA120" s="143">
        <f t="shared" si="178"/>
        <v>0</v>
      </c>
      <c r="CB120" s="146">
        <f t="shared" si="179"/>
        <v>0</v>
      </c>
      <c r="CC120" s="145">
        <f t="shared" si="180"/>
        <v>0</v>
      </c>
      <c r="CD120" s="150"/>
      <c r="CE120" s="147">
        <f t="shared" si="181"/>
        <v>0</v>
      </c>
      <c r="CF120" s="148">
        <f t="shared" si="182"/>
        <v>0</v>
      </c>
      <c r="CG120" s="146">
        <f t="shared" si="183"/>
        <v>0</v>
      </c>
      <c r="CH120" s="145">
        <f t="shared" si="184"/>
        <v>0</v>
      </c>
      <c r="CI120" s="149"/>
      <c r="CJ120" s="150"/>
      <c r="CK120" s="142">
        <f t="shared" si="185"/>
        <v>0</v>
      </c>
      <c r="CL120" s="143">
        <f t="shared" si="186"/>
        <v>0</v>
      </c>
      <c r="CM120" s="146">
        <f t="shared" si="187"/>
        <v>0</v>
      </c>
      <c r="CN120" s="145">
        <f t="shared" si="188"/>
        <v>0</v>
      </c>
      <c r="CO120" s="21">
        <f t="shared" si="189"/>
        <v>0</v>
      </c>
      <c r="CP120" s="22">
        <f t="shared" si="190"/>
        <v>0</v>
      </c>
      <c r="CQ120" s="2">
        <f t="shared" si="133"/>
        <v>10.35</v>
      </c>
      <c r="CR120" s="3">
        <f t="shared" si="134"/>
        <v>30</v>
      </c>
      <c r="CS120" s="4">
        <f t="shared" si="135"/>
        <v>0</v>
      </c>
      <c r="CT120" s="5">
        <f t="shared" si="136"/>
        <v>0</v>
      </c>
      <c r="CU120" s="23">
        <f t="shared" si="137"/>
        <v>5.1749999999999998</v>
      </c>
      <c r="CV120" s="6">
        <f t="shared" si="138"/>
        <v>30</v>
      </c>
      <c r="CW120" s="20">
        <f t="shared" si="191"/>
        <v>90</v>
      </c>
      <c r="CX120" s="9" t="str">
        <f t="shared" si="192"/>
        <v>مؤجل(ة)</v>
      </c>
      <c r="CY120" s="10"/>
      <c r="CZ120" s="15"/>
      <c r="DA120" s="12"/>
    </row>
    <row r="121" spans="2:105" ht="29.25" customHeight="1" thickBot="1">
      <c r="B121" s="1">
        <f t="shared" si="193"/>
        <v>23</v>
      </c>
      <c r="C121" s="158" t="s">
        <v>279</v>
      </c>
      <c r="D121" s="138" t="s">
        <v>280</v>
      </c>
      <c r="E121" s="13" t="s">
        <v>658</v>
      </c>
      <c r="F121" s="32">
        <v>36195</v>
      </c>
      <c r="G121" s="33" t="s">
        <v>83</v>
      </c>
      <c r="H121" s="28">
        <v>10.86</v>
      </c>
      <c r="I121" s="29">
        <v>30</v>
      </c>
      <c r="J121" s="30">
        <v>10.42</v>
      </c>
      <c r="K121" s="31">
        <v>30</v>
      </c>
      <c r="L121" s="18">
        <f t="shared" si="139"/>
        <v>10.64</v>
      </c>
      <c r="M121" s="19">
        <f t="shared" si="140"/>
        <v>60</v>
      </c>
      <c r="N121" s="149">
        <v>15</v>
      </c>
      <c r="O121" s="150">
        <v>12</v>
      </c>
      <c r="P121" s="120">
        <f t="shared" si="141"/>
        <v>13.5</v>
      </c>
      <c r="Q121" s="121">
        <f t="shared" si="142"/>
        <v>6</v>
      </c>
      <c r="R121" s="135">
        <v>15.75</v>
      </c>
      <c r="S121" s="136">
        <v>11.5</v>
      </c>
      <c r="T121" s="120">
        <f t="shared" si="143"/>
        <v>13.625</v>
      </c>
      <c r="U121" s="121">
        <f t="shared" si="144"/>
        <v>6</v>
      </c>
      <c r="V121" s="135">
        <v>12</v>
      </c>
      <c r="W121" s="136">
        <v>13.5</v>
      </c>
      <c r="X121" s="120">
        <f t="shared" si="145"/>
        <v>12.75</v>
      </c>
      <c r="Y121" s="121">
        <f t="shared" si="146"/>
        <v>5</v>
      </c>
      <c r="Z121" s="124">
        <f t="shared" si="147"/>
        <v>13.291666666666666</v>
      </c>
      <c r="AA121" s="125">
        <f t="shared" si="148"/>
        <v>17</v>
      </c>
      <c r="AB121" s="136">
        <v>13.5</v>
      </c>
      <c r="AC121" s="126">
        <f t="shared" si="149"/>
        <v>13.5</v>
      </c>
      <c r="AD121" s="127">
        <f t="shared" si="150"/>
        <v>3</v>
      </c>
      <c r="AE121" s="135">
        <v>11.5</v>
      </c>
      <c r="AF121" s="136">
        <v>5.5</v>
      </c>
      <c r="AG121" s="120">
        <f t="shared" si="151"/>
        <v>8.5</v>
      </c>
      <c r="AH121" s="121">
        <f t="shared" si="152"/>
        <v>0</v>
      </c>
      <c r="AI121" s="135">
        <v>11</v>
      </c>
      <c r="AJ121" s="136">
        <v>4</v>
      </c>
      <c r="AK121" s="120">
        <f t="shared" si="153"/>
        <v>7.5</v>
      </c>
      <c r="AL121" s="121">
        <f t="shared" si="154"/>
        <v>0</v>
      </c>
      <c r="AM121" s="128">
        <f t="shared" si="155"/>
        <v>9.1</v>
      </c>
      <c r="AN121" s="129">
        <f t="shared" si="156"/>
        <v>3</v>
      </c>
      <c r="AO121" s="197">
        <v>11.5</v>
      </c>
      <c r="AP121" s="136">
        <v>5</v>
      </c>
      <c r="AQ121" s="120">
        <f t="shared" si="157"/>
        <v>8.25</v>
      </c>
      <c r="AR121" s="121">
        <f t="shared" si="158"/>
        <v>0</v>
      </c>
      <c r="AS121" s="135">
        <v>15</v>
      </c>
      <c r="AT121" s="136">
        <v>11.5</v>
      </c>
      <c r="AU121" s="120">
        <f t="shared" si="159"/>
        <v>13.25</v>
      </c>
      <c r="AV121" s="121">
        <f t="shared" si="160"/>
        <v>1</v>
      </c>
      <c r="AW121" s="128">
        <f t="shared" si="161"/>
        <v>9.9166666666666661</v>
      </c>
      <c r="AX121" s="129">
        <f t="shared" si="162"/>
        <v>1</v>
      </c>
      <c r="AY121" s="137">
        <v>12</v>
      </c>
      <c r="AZ121" s="131">
        <f t="shared" si="163"/>
        <v>12</v>
      </c>
      <c r="BA121" s="132">
        <f t="shared" si="164"/>
        <v>1</v>
      </c>
      <c r="BB121" s="128">
        <f t="shared" si="165"/>
        <v>12</v>
      </c>
      <c r="BC121" s="129">
        <f t="shared" si="166"/>
        <v>1</v>
      </c>
      <c r="BD121" s="133">
        <f t="shared" si="167"/>
        <v>11.133333333333333</v>
      </c>
      <c r="BE121" s="134">
        <f t="shared" si="168"/>
        <v>30</v>
      </c>
      <c r="BF121" s="149"/>
      <c r="BG121" s="150"/>
      <c r="BH121" s="142">
        <f t="shared" si="169"/>
        <v>0</v>
      </c>
      <c r="BI121" s="143">
        <f t="shared" si="170"/>
        <v>0</v>
      </c>
      <c r="BJ121" s="149"/>
      <c r="BK121" s="150"/>
      <c r="BL121" s="142">
        <f t="shared" si="171"/>
        <v>0</v>
      </c>
      <c r="BM121" s="143">
        <f t="shared" si="172"/>
        <v>0</v>
      </c>
      <c r="BN121" s="149"/>
      <c r="BO121" s="150"/>
      <c r="BP121" s="142">
        <f t="shared" si="194"/>
        <v>0</v>
      </c>
      <c r="BQ121" s="143">
        <f t="shared" si="195"/>
        <v>0</v>
      </c>
      <c r="BR121" s="149"/>
      <c r="BS121" s="150"/>
      <c r="BT121" s="142">
        <f t="shared" si="173"/>
        <v>0</v>
      </c>
      <c r="BU121" s="143">
        <f t="shared" si="174"/>
        <v>0</v>
      </c>
      <c r="BV121" s="144">
        <f t="shared" si="175"/>
        <v>0</v>
      </c>
      <c r="BW121" s="145">
        <f t="shared" si="176"/>
        <v>0</v>
      </c>
      <c r="BX121" s="149"/>
      <c r="BY121" s="150"/>
      <c r="BZ121" s="142">
        <f t="shared" si="177"/>
        <v>0</v>
      </c>
      <c r="CA121" s="143">
        <f t="shared" si="178"/>
        <v>0</v>
      </c>
      <c r="CB121" s="146">
        <f t="shared" si="179"/>
        <v>0</v>
      </c>
      <c r="CC121" s="145">
        <f t="shared" si="180"/>
        <v>0</v>
      </c>
      <c r="CD121" s="150"/>
      <c r="CE121" s="147">
        <f t="shared" si="181"/>
        <v>0</v>
      </c>
      <c r="CF121" s="148">
        <f t="shared" si="182"/>
        <v>0</v>
      </c>
      <c r="CG121" s="146">
        <f t="shared" si="183"/>
        <v>0</v>
      </c>
      <c r="CH121" s="145">
        <f t="shared" si="184"/>
        <v>0</v>
      </c>
      <c r="CI121" s="149"/>
      <c r="CJ121" s="150"/>
      <c r="CK121" s="142">
        <f t="shared" si="185"/>
        <v>0</v>
      </c>
      <c r="CL121" s="143">
        <f t="shared" si="186"/>
        <v>0</v>
      </c>
      <c r="CM121" s="146">
        <f t="shared" si="187"/>
        <v>0</v>
      </c>
      <c r="CN121" s="145">
        <f t="shared" si="188"/>
        <v>0</v>
      </c>
      <c r="CO121" s="21">
        <f t="shared" si="189"/>
        <v>0</v>
      </c>
      <c r="CP121" s="22">
        <f t="shared" si="190"/>
        <v>0</v>
      </c>
      <c r="CQ121" s="2">
        <f t="shared" si="133"/>
        <v>11.133333333333333</v>
      </c>
      <c r="CR121" s="3">
        <f t="shared" si="134"/>
        <v>30</v>
      </c>
      <c r="CS121" s="4">
        <f t="shared" si="135"/>
        <v>0</v>
      </c>
      <c r="CT121" s="5">
        <f t="shared" si="136"/>
        <v>0</v>
      </c>
      <c r="CU121" s="23">
        <f t="shared" si="137"/>
        <v>5.5666666666666664</v>
      </c>
      <c r="CV121" s="6">
        <f t="shared" si="138"/>
        <v>30</v>
      </c>
      <c r="CW121" s="20">
        <f t="shared" si="191"/>
        <v>90</v>
      </c>
      <c r="CX121" s="9" t="str">
        <f t="shared" si="192"/>
        <v>مؤجل(ة)</v>
      </c>
      <c r="CY121" s="10"/>
      <c r="CZ121" s="15"/>
      <c r="DA121" s="12"/>
    </row>
    <row r="122" spans="2:105" ht="29.25" customHeight="1" thickBot="1">
      <c r="B122" s="1">
        <f t="shared" si="193"/>
        <v>24</v>
      </c>
      <c r="C122" s="158" t="s">
        <v>281</v>
      </c>
      <c r="D122" s="138" t="s">
        <v>282</v>
      </c>
      <c r="E122" s="13" t="s">
        <v>659</v>
      </c>
      <c r="F122" s="32">
        <v>36428</v>
      </c>
      <c r="G122" s="33" t="s">
        <v>83</v>
      </c>
      <c r="H122" s="28">
        <v>13.69</v>
      </c>
      <c r="I122" s="29">
        <v>30</v>
      </c>
      <c r="J122" s="30">
        <v>14.38</v>
      </c>
      <c r="K122" s="31">
        <v>30</v>
      </c>
      <c r="L122" s="18">
        <f t="shared" si="139"/>
        <v>14.035</v>
      </c>
      <c r="M122" s="19">
        <f t="shared" si="140"/>
        <v>60</v>
      </c>
      <c r="N122" s="149">
        <v>13</v>
      </c>
      <c r="O122" s="150">
        <v>11</v>
      </c>
      <c r="P122" s="120">
        <f t="shared" si="141"/>
        <v>12</v>
      </c>
      <c r="Q122" s="121">
        <f t="shared" si="142"/>
        <v>6</v>
      </c>
      <c r="R122" s="135">
        <v>15</v>
      </c>
      <c r="S122" s="136">
        <v>15.75</v>
      </c>
      <c r="T122" s="120">
        <f t="shared" si="143"/>
        <v>15.375</v>
      </c>
      <c r="U122" s="121">
        <f t="shared" si="144"/>
        <v>6</v>
      </c>
      <c r="V122" s="135">
        <v>17</v>
      </c>
      <c r="W122" s="136">
        <v>11.5</v>
      </c>
      <c r="X122" s="120">
        <f t="shared" si="145"/>
        <v>14.25</v>
      </c>
      <c r="Y122" s="121">
        <f t="shared" si="146"/>
        <v>5</v>
      </c>
      <c r="Z122" s="124">
        <f t="shared" si="147"/>
        <v>13.875</v>
      </c>
      <c r="AA122" s="125">
        <f t="shared" si="148"/>
        <v>17</v>
      </c>
      <c r="AB122" s="136">
        <v>16.5</v>
      </c>
      <c r="AC122" s="126">
        <f t="shared" si="149"/>
        <v>16.5</v>
      </c>
      <c r="AD122" s="127">
        <f t="shared" si="150"/>
        <v>3</v>
      </c>
      <c r="AE122" s="135">
        <v>14.5</v>
      </c>
      <c r="AF122" s="136">
        <v>6</v>
      </c>
      <c r="AG122" s="120">
        <f t="shared" si="151"/>
        <v>10.25</v>
      </c>
      <c r="AH122" s="121">
        <f t="shared" si="152"/>
        <v>3</v>
      </c>
      <c r="AI122" s="135">
        <v>10</v>
      </c>
      <c r="AJ122" s="136">
        <v>5</v>
      </c>
      <c r="AK122" s="120">
        <f t="shared" si="153"/>
        <v>7.5</v>
      </c>
      <c r="AL122" s="121">
        <f t="shared" si="154"/>
        <v>0</v>
      </c>
      <c r="AM122" s="128">
        <f t="shared" si="155"/>
        <v>10.4</v>
      </c>
      <c r="AN122" s="129">
        <f t="shared" si="156"/>
        <v>9</v>
      </c>
      <c r="AO122" s="135">
        <v>11.5</v>
      </c>
      <c r="AP122" s="136">
        <v>10</v>
      </c>
      <c r="AQ122" s="120">
        <f t="shared" si="157"/>
        <v>10.75</v>
      </c>
      <c r="AR122" s="121">
        <f t="shared" si="158"/>
        <v>2</v>
      </c>
      <c r="AS122" s="135">
        <v>15</v>
      </c>
      <c r="AT122" s="136">
        <v>16.5</v>
      </c>
      <c r="AU122" s="120">
        <f t="shared" si="159"/>
        <v>15.75</v>
      </c>
      <c r="AV122" s="121">
        <f t="shared" si="160"/>
        <v>1</v>
      </c>
      <c r="AW122" s="128">
        <f t="shared" si="161"/>
        <v>12.416666666666666</v>
      </c>
      <c r="AX122" s="129">
        <f t="shared" si="162"/>
        <v>3</v>
      </c>
      <c r="AY122" s="137">
        <v>14.5</v>
      </c>
      <c r="AZ122" s="131">
        <f t="shared" si="163"/>
        <v>14.5</v>
      </c>
      <c r="BA122" s="132">
        <f t="shared" si="164"/>
        <v>1</v>
      </c>
      <c r="BB122" s="128">
        <f t="shared" si="165"/>
        <v>14.5</v>
      </c>
      <c r="BC122" s="129">
        <f t="shared" si="166"/>
        <v>1</v>
      </c>
      <c r="BD122" s="133">
        <f t="shared" si="167"/>
        <v>12.466666666666667</v>
      </c>
      <c r="BE122" s="134">
        <f t="shared" si="168"/>
        <v>30</v>
      </c>
      <c r="BF122" s="149"/>
      <c r="BG122" s="150"/>
      <c r="BH122" s="142">
        <f t="shared" si="169"/>
        <v>0</v>
      </c>
      <c r="BI122" s="143">
        <f t="shared" si="170"/>
        <v>0</v>
      </c>
      <c r="BJ122" s="149"/>
      <c r="BK122" s="150"/>
      <c r="BL122" s="142">
        <f t="shared" si="171"/>
        <v>0</v>
      </c>
      <c r="BM122" s="143">
        <f t="shared" si="172"/>
        <v>0</v>
      </c>
      <c r="BN122" s="149"/>
      <c r="BO122" s="150"/>
      <c r="BP122" s="142">
        <f t="shared" si="194"/>
        <v>0</v>
      </c>
      <c r="BQ122" s="143">
        <f t="shared" si="195"/>
        <v>0</v>
      </c>
      <c r="BR122" s="149"/>
      <c r="BS122" s="150"/>
      <c r="BT122" s="142">
        <f t="shared" si="173"/>
        <v>0</v>
      </c>
      <c r="BU122" s="143">
        <f t="shared" si="174"/>
        <v>0</v>
      </c>
      <c r="BV122" s="144">
        <f t="shared" si="175"/>
        <v>0</v>
      </c>
      <c r="BW122" s="145">
        <f t="shared" si="176"/>
        <v>0</v>
      </c>
      <c r="BX122" s="149"/>
      <c r="BY122" s="150"/>
      <c r="BZ122" s="142">
        <f t="shared" si="177"/>
        <v>0</v>
      </c>
      <c r="CA122" s="143">
        <f t="shared" si="178"/>
        <v>0</v>
      </c>
      <c r="CB122" s="146">
        <f t="shared" si="179"/>
        <v>0</v>
      </c>
      <c r="CC122" s="145">
        <f t="shared" si="180"/>
        <v>0</v>
      </c>
      <c r="CD122" s="150"/>
      <c r="CE122" s="147">
        <f t="shared" si="181"/>
        <v>0</v>
      </c>
      <c r="CF122" s="148">
        <f t="shared" si="182"/>
        <v>0</v>
      </c>
      <c r="CG122" s="146">
        <f t="shared" si="183"/>
        <v>0</v>
      </c>
      <c r="CH122" s="145">
        <f t="shared" si="184"/>
        <v>0</v>
      </c>
      <c r="CI122" s="149"/>
      <c r="CJ122" s="150"/>
      <c r="CK122" s="142">
        <f t="shared" si="185"/>
        <v>0</v>
      </c>
      <c r="CL122" s="143">
        <f t="shared" si="186"/>
        <v>0</v>
      </c>
      <c r="CM122" s="146">
        <f t="shared" si="187"/>
        <v>0</v>
      </c>
      <c r="CN122" s="145">
        <f t="shared" si="188"/>
        <v>0</v>
      </c>
      <c r="CO122" s="21">
        <f t="shared" si="189"/>
        <v>0</v>
      </c>
      <c r="CP122" s="22">
        <f t="shared" si="190"/>
        <v>0</v>
      </c>
      <c r="CQ122" s="2">
        <f t="shared" si="133"/>
        <v>12.466666666666667</v>
      </c>
      <c r="CR122" s="3">
        <f t="shared" si="134"/>
        <v>30</v>
      </c>
      <c r="CS122" s="4">
        <f t="shared" si="135"/>
        <v>0</v>
      </c>
      <c r="CT122" s="5">
        <f t="shared" si="136"/>
        <v>0</v>
      </c>
      <c r="CU122" s="23">
        <f t="shared" si="137"/>
        <v>6.2333333333333334</v>
      </c>
      <c r="CV122" s="6">
        <f t="shared" si="138"/>
        <v>30</v>
      </c>
      <c r="CW122" s="20">
        <f t="shared" si="191"/>
        <v>90</v>
      </c>
      <c r="CX122" s="9" t="str">
        <f t="shared" si="192"/>
        <v>مؤجل(ة)</v>
      </c>
      <c r="CY122" s="10"/>
      <c r="CZ122" s="15"/>
      <c r="DA122" s="12"/>
    </row>
    <row r="123" spans="2:105" ht="29.25" customHeight="1" thickBot="1">
      <c r="B123" s="1">
        <f t="shared" si="193"/>
        <v>25</v>
      </c>
      <c r="C123" s="158" t="s">
        <v>283</v>
      </c>
      <c r="D123" s="138" t="s">
        <v>134</v>
      </c>
      <c r="E123" s="13" t="s">
        <v>660</v>
      </c>
      <c r="F123" s="32">
        <v>36586</v>
      </c>
      <c r="G123" s="33" t="s">
        <v>790</v>
      </c>
      <c r="H123" s="28">
        <v>10.14</v>
      </c>
      <c r="I123" s="29">
        <v>30</v>
      </c>
      <c r="J123" s="30">
        <v>11.63</v>
      </c>
      <c r="K123" s="31">
        <v>30</v>
      </c>
      <c r="L123" s="18">
        <f t="shared" si="139"/>
        <v>10.885000000000002</v>
      </c>
      <c r="M123" s="19">
        <f t="shared" si="140"/>
        <v>60</v>
      </c>
      <c r="N123" s="149">
        <v>13</v>
      </c>
      <c r="O123" s="150">
        <v>8</v>
      </c>
      <c r="P123" s="120">
        <f t="shared" si="141"/>
        <v>10.5</v>
      </c>
      <c r="Q123" s="121">
        <f t="shared" si="142"/>
        <v>6</v>
      </c>
      <c r="R123" s="135">
        <v>14.5</v>
      </c>
      <c r="S123" s="136">
        <v>13.25</v>
      </c>
      <c r="T123" s="120">
        <f t="shared" si="143"/>
        <v>13.875</v>
      </c>
      <c r="U123" s="121">
        <f t="shared" si="144"/>
        <v>6</v>
      </c>
      <c r="V123" s="135">
        <v>15.5</v>
      </c>
      <c r="W123" s="136">
        <v>10.5</v>
      </c>
      <c r="X123" s="120">
        <f t="shared" si="145"/>
        <v>13</v>
      </c>
      <c r="Y123" s="121">
        <f t="shared" si="146"/>
        <v>5</v>
      </c>
      <c r="Z123" s="124">
        <f t="shared" si="147"/>
        <v>12.458333333333334</v>
      </c>
      <c r="AA123" s="125">
        <f t="shared" si="148"/>
        <v>17</v>
      </c>
      <c r="AB123" s="136">
        <v>14</v>
      </c>
      <c r="AC123" s="126">
        <f t="shared" si="149"/>
        <v>14</v>
      </c>
      <c r="AD123" s="127">
        <f t="shared" si="150"/>
        <v>3</v>
      </c>
      <c r="AE123" s="135">
        <v>12</v>
      </c>
      <c r="AF123" s="136">
        <v>2.5</v>
      </c>
      <c r="AG123" s="120">
        <f t="shared" si="151"/>
        <v>7.25</v>
      </c>
      <c r="AH123" s="121">
        <f t="shared" si="152"/>
        <v>0</v>
      </c>
      <c r="AI123" s="135">
        <v>10</v>
      </c>
      <c r="AJ123" s="136">
        <v>5</v>
      </c>
      <c r="AK123" s="120">
        <f t="shared" si="153"/>
        <v>7.5</v>
      </c>
      <c r="AL123" s="121">
        <f t="shared" si="154"/>
        <v>0</v>
      </c>
      <c r="AM123" s="128">
        <f t="shared" si="155"/>
        <v>8.6999999999999993</v>
      </c>
      <c r="AN123" s="129">
        <f t="shared" si="156"/>
        <v>3</v>
      </c>
      <c r="AO123" s="135">
        <v>11.5</v>
      </c>
      <c r="AP123" s="136">
        <v>4</v>
      </c>
      <c r="AQ123" s="120">
        <f t="shared" si="157"/>
        <v>7.75</v>
      </c>
      <c r="AR123" s="121">
        <f t="shared" si="158"/>
        <v>0</v>
      </c>
      <c r="AS123" s="135">
        <v>10</v>
      </c>
      <c r="AT123" s="136">
        <v>11</v>
      </c>
      <c r="AU123" s="120">
        <f t="shared" si="159"/>
        <v>10.5</v>
      </c>
      <c r="AV123" s="121">
        <f t="shared" si="160"/>
        <v>1</v>
      </c>
      <c r="AW123" s="128">
        <f t="shared" si="161"/>
        <v>8.6666666666666661</v>
      </c>
      <c r="AX123" s="129">
        <f t="shared" si="162"/>
        <v>1</v>
      </c>
      <c r="AY123" s="137">
        <v>10</v>
      </c>
      <c r="AZ123" s="131">
        <f t="shared" si="163"/>
        <v>10</v>
      </c>
      <c r="BA123" s="132">
        <f t="shared" si="164"/>
        <v>1</v>
      </c>
      <c r="BB123" s="128">
        <f t="shared" si="165"/>
        <v>10</v>
      </c>
      <c r="BC123" s="129">
        <f t="shared" si="166"/>
        <v>1</v>
      </c>
      <c r="BD123" s="133">
        <f t="shared" si="167"/>
        <v>10.283333333333333</v>
      </c>
      <c r="BE123" s="134">
        <f t="shared" si="168"/>
        <v>30</v>
      </c>
      <c r="BF123" s="149"/>
      <c r="BG123" s="150"/>
      <c r="BH123" s="142">
        <f t="shared" si="169"/>
        <v>0</v>
      </c>
      <c r="BI123" s="143">
        <f t="shared" si="170"/>
        <v>0</v>
      </c>
      <c r="BJ123" s="149"/>
      <c r="BK123" s="150"/>
      <c r="BL123" s="142">
        <f t="shared" si="171"/>
        <v>0</v>
      </c>
      <c r="BM123" s="143">
        <f t="shared" si="172"/>
        <v>0</v>
      </c>
      <c r="BN123" s="149"/>
      <c r="BO123" s="150"/>
      <c r="BP123" s="142">
        <f t="shared" si="194"/>
        <v>0</v>
      </c>
      <c r="BQ123" s="143">
        <f t="shared" si="195"/>
        <v>0</v>
      </c>
      <c r="BR123" s="149"/>
      <c r="BS123" s="150"/>
      <c r="BT123" s="142">
        <f t="shared" si="173"/>
        <v>0</v>
      </c>
      <c r="BU123" s="143">
        <f t="shared" si="174"/>
        <v>0</v>
      </c>
      <c r="BV123" s="144">
        <f t="shared" si="175"/>
        <v>0</v>
      </c>
      <c r="BW123" s="145">
        <f t="shared" si="176"/>
        <v>0</v>
      </c>
      <c r="BX123" s="149"/>
      <c r="BY123" s="150"/>
      <c r="BZ123" s="142">
        <f t="shared" si="177"/>
        <v>0</v>
      </c>
      <c r="CA123" s="143">
        <f t="shared" si="178"/>
        <v>0</v>
      </c>
      <c r="CB123" s="146">
        <f t="shared" si="179"/>
        <v>0</v>
      </c>
      <c r="CC123" s="145">
        <f t="shared" si="180"/>
        <v>0</v>
      </c>
      <c r="CD123" s="150"/>
      <c r="CE123" s="147">
        <f t="shared" si="181"/>
        <v>0</v>
      </c>
      <c r="CF123" s="148">
        <f t="shared" si="182"/>
        <v>0</v>
      </c>
      <c r="CG123" s="146">
        <f t="shared" si="183"/>
        <v>0</v>
      </c>
      <c r="CH123" s="145">
        <f t="shared" si="184"/>
        <v>0</v>
      </c>
      <c r="CI123" s="149"/>
      <c r="CJ123" s="150"/>
      <c r="CK123" s="142">
        <f t="shared" si="185"/>
        <v>0</v>
      </c>
      <c r="CL123" s="143">
        <f t="shared" si="186"/>
        <v>0</v>
      </c>
      <c r="CM123" s="146">
        <f t="shared" si="187"/>
        <v>0</v>
      </c>
      <c r="CN123" s="145">
        <f t="shared" si="188"/>
        <v>0</v>
      </c>
      <c r="CO123" s="21">
        <f t="shared" si="189"/>
        <v>0</v>
      </c>
      <c r="CP123" s="22">
        <f t="shared" si="190"/>
        <v>0</v>
      </c>
      <c r="CQ123" s="2">
        <f t="shared" si="133"/>
        <v>10.283333333333333</v>
      </c>
      <c r="CR123" s="3">
        <f t="shared" si="134"/>
        <v>30</v>
      </c>
      <c r="CS123" s="4">
        <f t="shared" si="135"/>
        <v>0</v>
      </c>
      <c r="CT123" s="5">
        <f t="shared" si="136"/>
        <v>0</v>
      </c>
      <c r="CU123" s="23">
        <f t="shared" si="137"/>
        <v>5.1416666666666666</v>
      </c>
      <c r="CV123" s="6">
        <f t="shared" si="138"/>
        <v>30</v>
      </c>
      <c r="CW123" s="20">
        <f t="shared" si="191"/>
        <v>90</v>
      </c>
      <c r="CX123" s="9" t="str">
        <f t="shared" si="192"/>
        <v>مؤجل(ة)</v>
      </c>
      <c r="CY123" s="10"/>
      <c r="CZ123" s="15"/>
      <c r="DA123" s="12"/>
    </row>
    <row r="124" spans="2:105" ht="29.25" customHeight="1" thickBot="1">
      <c r="B124" s="1">
        <f t="shared" si="193"/>
        <v>26</v>
      </c>
      <c r="C124" s="158" t="s">
        <v>284</v>
      </c>
      <c r="D124" s="138" t="s">
        <v>285</v>
      </c>
      <c r="E124" s="34" t="s">
        <v>630</v>
      </c>
      <c r="F124" s="32">
        <v>35587</v>
      </c>
      <c r="G124" s="33" t="s">
        <v>83</v>
      </c>
      <c r="H124" s="28">
        <v>10.17</v>
      </c>
      <c r="I124" s="29">
        <v>30</v>
      </c>
      <c r="J124" s="30">
        <v>10.77</v>
      </c>
      <c r="K124" s="31">
        <v>30</v>
      </c>
      <c r="L124" s="18">
        <f t="shared" si="139"/>
        <v>10.469999999999999</v>
      </c>
      <c r="M124" s="19">
        <f t="shared" si="140"/>
        <v>60</v>
      </c>
      <c r="N124" s="149">
        <v>12</v>
      </c>
      <c r="O124" s="150">
        <v>13</v>
      </c>
      <c r="P124" s="120">
        <f t="shared" si="141"/>
        <v>12.5</v>
      </c>
      <c r="Q124" s="121">
        <f t="shared" si="142"/>
        <v>6</v>
      </c>
      <c r="R124" s="135">
        <v>15.5</v>
      </c>
      <c r="S124" s="136">
        <v>7.5</v>
      </c>
      <c r="T124" s="120">
        <f t="shared" si="143"/>
        <v>11.5</v>
      </c>
      <c r="U124" s="121">
        <f t="shared" si="144"/>
        <v>6</v>
      </c>
      <c r="V124" s="135">
        <v>13</v>
      </c>
      <c r="W124" s="136">
        <v>11.5</v>
      </c>
      <c r="X124" s="120">
        <f t="shared" si="145"/>
        <v>12.25</v>
      </c>
      <c r="Y124" s="121">
        <f t="shared" si="146"/>
        <v>5</v>
      </c>
      <c r="Z124" s="124">
        <f t="shared" si="147"/>
        <v>12.083333333333334</v>
      </c>
      <c r="AA124" s="125">
        <f t="shared" si="148"/>
        <v>17</v>
      </c>
      <c r="AB124" s="136">
        <v>7</v>
      </c>
      <c r="AC124" s="126">
        <f t="shared" si="149"/>
        <v>7</v>
      </c>
      <c r="AD124" s="127">
        <f t="shared" si="150"/>
        <v>0</v>
      </c>
      <c r="AE124" s="135">
        <v>15.5</v>
      </c>
      <c r="AF124" s="136">
        <v>5.5</v>
      </c>
      <c r="AG124" s="120">
        <f t="shared" si="151"/>
        <v>10.5</v>
      </c>
      <c r="AH124" s="121">
        <f t="shared" si="152"/>
        <v>3</v>
      </c>
      <c r="AI124" s="135">
        <v>10</v>
      </c>
      <c r="AJ124" s="136">
        <v>4</v>
      </c>
      <c r="AK124" s="120">
        <f t="shared" si="153"/>
        <v>7</v>
      </c>
      <c r="AL124" s="121">
        <f t="shared" si="154"/>
        <v>0</v>
      </c>
      <c r="AM124" s="128">
        <f t="shared" si="155"/>
        <v>8.4</v>
      </c>
      <c r="AN124" s="129">
        <f t="shared" si="156"/>
        <v>3</v>
      </c>
      <c r="AO124" s="135">
        <v>11.5</v>
      </c>
      <c r="AP124" s="136">
        <v>9</v>
      </c>
      <c r="AQ124" s="120">
        <f t="shared" si="157"/>
        <v>10.25</v>
      </c>
      <c r="AR124" s="121">
        <f t="shared" si="158"/>
        <v>2</v>
      </c>
      <c r="AS124" s="135">
        <v>13</v>
      </c>
      <c r="AT124" s="136">
        <v>16.5</v>
      </c>
      <c r="AU124" s="120">
        <f t="shared" si="159"/>
        <v>14.75</v>
      </c>
      <c r="AV124" s="121">
        <f t="shared" si="160"/>
        <v>1</v>
      </c>
      <c r="AW124" s="128">
        <f t="shared" si="161"/>
        <v>11.75</v>
      </c>
      <c r="AX124" s="129">
        <f t="shared" si="162"/>
        <v>3</v>
      </c>
      <c r="AY124" s="137">
        <v>8</v>
      </c>
      <c r="AZ124" s="131">
        <f t="shared" si="163"/>
        <v>8</v>
      </c>
      <c r="BA124" s="132">
        <f t="shared" si="164"/>
        <v>0</v>
      </c>
      <c r="BB124" s="128">
        <f t="shared" si="165"/>
        <v>8</v>
      </c>
      <c r="BC124" s="129">
        <f t="shared" si="166"/>
        <v>0</v>
      </c>
      <c r="BD124" s="133">
        <f t="shared" si="167"/>
        <v>10.516666666666667</v>
      </c>
      <c r="BE124" s="134">
        <f t="shared" si="168"/>
        <v>30</v>
      </c>
      <c r="BF124" s="149"/>
      <c r="BG124" s="150"/>
      <c r="BH124" s="142">
        <f t="shared" si="169"/>
        <v>0</v>
      </c>
      <c r="BI124" s="143">
        <f t="shared" si="170"/>
        <v>0</v>
      </c>
      <c r="BJ124" s="149"/>
      <c r="BK124" s="150"/>
      <c r="BL124" s="142">
        <f t="shared" si="171"/>
        <v>0</v>
      </c>
      <c r="BM124" s="143">
        <f t="shared" si="172"/>
        <v>0</v>
      </c>
      <c r="BN124" s="149"/>
      <c r="BO124" s="150"/>
      <c r="BP124" s="142">
        <f t="shared" si="194"/>
        <v>0</v>
      </c>
      <c r="BQ124" s="143">
        <f t="shared" si="195"/>
        <v>0</v>
      </c>
      <c r="BR124" s="149"/>
      <c r="BS124" s="150"/>
      <c r="BT124" s="142">
        <f t="shared" si="173"/>
        <v>0</v>
      </c>
      <c r="BU124" s="143">
        <f t="shared" si="174"/>
        <v>0</v>
      </c>
      <c r="BV124" s="144">
        <f t="shared" si="175"/>
        <v>0</v>
      </c>
      <c r="BW124" s="145">
        <f t="shared" si="176"/>
        <v>0</v>
      </c>
      <c r="BX124" s="149"/>
      <c r="BY124" s="150"/>
      <c r="BZ124" s="142">
        <f t="shared" si="177"/>
        <v>0</v>
      </c>
      <c r="CA124" s="143">
        <f t="shared" si="178"/>
        <v>0</v>
      </c>
      <c r="CB124" s="146">
        <f t="shared" si="179"/>
        <v>0</v>
      </c>
      <c r="CC124" s="145">
        <f t="shared" si="180"/>
        <v>0</v>
      </c>
      <c r="CD124" s="150"/>
      <c r="CE124" s="147">
        <f t="shared" si="181"/>
        <v>0</v>
      </c>
      <c r="CF124" s="148">
        <f t="shared" si="182"/>
        <v>0</v>
      </c>
      <c r="CG124" s="146">
        <f t="shared" si="183"/>
        <v>0</v>
      </c>
      <c r="CH124" s="145">
        <f t="shared" si="184"/>
        <v>0</v>
      </c>
      <c r="CI124" s="149"/>
      <c r="CJ124" s="150"/>
      <c r="CK124" s="142">
        <f t="shared" si="185"/>
        <v>0</v>
      </c>
      <c r="CL124" s="143">
        <f t="shared" si="186"/>
        <v>0</v>
      </c>
      <c r="CM124" s="146">
        <f t="shared" si="187"/>
        <v>0</v>
      </c>
      <c r="CN124" s="145">
        <f t="shared" si="188"/>
        <v>0</v>
      </c>
      <c r="CO124" s="21">
        <f t="shared" si="189"/>
        <v>0</v>
      </c>
      <c r="CP124" s="22">
        <f t="shared" si="190"/>
        <v>0</v>
      </c>
      <c r="CQ124" s="2">
        <f t="shared" si="133"/>
        <v>10.516666666666667</v>
      </c>
      <c r="CR124" s="3">
        <f t="shared" si="134"/>
        <v>30</v>
      </c>
      <c r="CS124" s="4">
        <f t="shared" si="135"/>
        <v>0</v>
      </c>
      <c r="CT124" s="5">
        <f t="shared" si="136"/>
        <v>0</v>
      </c>
      <c r="CU124" s="23">
        <f t="shared" si="137"/>
        <v>5.2583333333333337</v>
      </c>
      <c r="CV124" s="6">
        <f t="shared" si="138"/>
        <v>30</v>
      </c>
      <c r="CW124" s="20">
        <f t="shared" si="191"/>
        <v>90</v>
      </c>
      <c r="CX124" s="9" t="str">
        <f t="shared" si="192"/>
        <v>مؤجل(ة)</v>
      </c>
      <c r="CY124" s="10"/>
      <c r="CZ124" s="15"/>
      <c r="DA124" s="12"/>
    </row>
    <row r="125" spans="2:105" ht="29.25" customHeight="1" thickBot="1">
      <c r="B125" s="1">
        <f t="shared" si="193"/>
        <v>27</v>
      </c>
      <c r="C125" s="158" t="s">
        <v>286</v>
      </c>
      <c r="D125" s="138" t="s">
        <v>287</v>
      </c>
      <c r="E125" s="13" t="s">
        <v>661</v>
      </c>
      <c r="F125" s="32">
        <v>36353</v>
      </c>
      <c r="G125" s="33" t="s">
        <v>83</v>
      </c>
      <c r="H125" s="28">
        <v>9.35</v>
      </c>
      <c r="I125" s="29">
        <v>30</v>
      </c>
      <c r="J125" s="30">
        <v>10.8</v>
      </c>
      <c r="K125" s="31">
        <v>30</v>
      </c>
      <c r="L125" s="18">
        <f t="shared" si="139"/>
        <v>10.074999999999999</v>
      </c>
      <c r="M125" s="19">
        <f t="shared" si="140"/>
        <v>60</v>
      </c>
      <c r="N125" s="149">
        <v>11</v>
      </c>
      <c r="O125" s="150">
        <v>7</v>
      </c>
      <c r="P125" s="120">
        <f t="shared" si="141"/>
        <v>9</v>
      </c>
      <c r="Q125" s="121">
        <f t="shared" si="142"/>
        <v>0</v>
      </c>
      <c r="R125" s="135">
        <v>14.5</v>
      </c>
      <c r="S125" s="136">
        <v>4.5</v>
      </c>
      <c r="T125" s="120">
        <f t="shared" si="143"/>
        <v>9.5</v>
      </c>
      <c r="U125" s="121">
        <f t="shared" si="144"/>
        <v>0</v>
      </c>
      <c r="V125" s="135">
        <v>9</v>
      </c>
      <c r="W125" s="136">
        <v>12.5</v>
      </c>
      <c r="X125" s="120">
        <f t="shared" si="145"/>
        <v>10.75</v>
      </c>
      <c r="Y125" s="121">
        <f t="shared" si="146"/>
        <v>5</v>
      </c>
      <c r="Z125" s="124">
        <f t="shared" si="147"/>
        <v>9.75</v>
      </c>
      <c r="AA125" s="125">
        <f t="shared" si="148"/>
        <v>5</v>
      </c>
      <c r="AB125" s="136">
        <v>13</v>
      </c>
      <c r="AC125" s="126">
        <f t="shared" si="149"/>
        <v>13</v>
      </c>
      <c r="AD125" s="127">
        <f t="shared" si="150"/>
        <v>3</v>
      </c>
      <c r="AE125" s="135">
        <v>10.5</v>
      </c>
      <c r="AF125" s="136">
        <v>3.5</v>
      </c>
      <c r="AG125" s="120">
        <f t="shared" si="151"/>
        <v>7</v>
      </c>
      <c r="AH125" s="121">
        <f t="shared" si="152"/>
        <v>0</v>
      </c>
      <c r="AI125" s="135">
        <v>12</v>
      </c>
      <c r="AJ125" s="136">
        <v>4.25</v>
      </c>
      <c r="AK125" s="120">
        <f t="shared" si="153"/>
        <v>8.125</v>
      </c>
      <c r="AL125" s="121">
        <f t="shared" si="154"/>
        <v>0</v>
      </c>
      <c r="AM125" s="128">
        <f t="shared" si="155"/>
        <v>8.65</v>
      </c>
      <c r="AN125" s="129">
        <f t="shared" si="156"/>
        <v>3</v>
      </c>
      <c r="AO125" s="135">
        <v>11.5</v>
      </c>
      <c r="AP125" s="136">
        <v>5</v>
      </c>
      <c r="AQ125" s="120">
        <f t="shared" si="157"/>
        <v>8.25</v>
      </c>
      <c r="AR125" s="121">
        <f t="shared" si="158"/>
        <v>0</v>
      </c>
      <c r="AS125" s="135">
        <v>14</v>
      </c>
      <c r="AT125" s="136">
        <v>11</v>
      </c>
      <c r="AU125" s="120">
        <f t="shared" si="159"/>
        <v>12.5</v>
      </c>
      <c r="AV125" s="121">
        <f t="shared" si="160"/>
        <v>1</v>
      </c>
      <c r="AW125" s="128">
        <f t="shared" si="161"/>
        <v>9.6666666666666661</v>
      </c>
      <c r="AX125" s="129">
        <f t="shared" si="162"/>
        <v>1</v>
      </c>
      <c r="AY125" s="137">
        <v>5.5</v>
      </c>
      <c r="AZ125" s="131">
        <f t="shared" si="163"/>
        <v>5.5</v>
      </c>
      <c r="BA125" s="132">
        <f t="shared" si="164"/>
        <v>0</v>
      </c>
      <c r="BB125" s="128">
        <f t="shared" si="165"/>
        <v>5.5</v>
      </c>
      <c r="BC125" s="129">
        <f t="shared" si="166"/>
        <v>0</v>
      </c>
      <c r="BD125" s="133">
        <f t="shared" si="167"/>
        <v>9.0833333333333339</v>
      </c>
      <c r="BE125" s="134">
        <f t="shared" si="168"/>
        <v>9</v>
      </c>
      <c r="BF125" s="149"/>
      <c r="BG125" s="150"/>
      <c r="BH125" s="142">
        <f t="shared" si="169"/>
        <v>0</v>
      </c>
      <c r="BI125" s="143">
        <f t="shared" si="170"/>
        <v>0</v>
      </c>
      <c r="BJ125" s="149"/>
      <c r="BK125" s="150"/>
      <c r="BL125" s="142">
        <f t="shared" si="171"/>
        <v>0</v>
      </c>
      <c r="BM125" s="143">
        <f t="shared" si="172"/>
        <v>0</v>
      </c>
      <c r="BN125" s="149"/>
      <c r="BO125" s="150"/>
      <c r="BP125" s="142">
        <f t="shared" si="194"/>
        <v>0</v>
      </c>
      <c r="BQ125" s="143">
        <f t="shared" si="195"/>
        <v>0</v>
      </c>
      <c r="BR125" s="149"/>
      <c r="BS125" s="150"/>
      <c r="BT125" s="142">
        <f t="shared" si="173"/>
        <v>0</v>
      </c>
      <c r="BU125" s="143">
        <f t="shared" si="174"/>
        <v>0</v>
      </c>
      <c r="BV125" s="144">
        <f t="shared" si="175"/>
        <v>0</v>
      </c>
      <c r="BW125" s="145">
        <f t="shared" si="176"/>
        <v>0</v>
      </c>
      <c r="BX125" s="149"/>
      <c r="BY125" s="150"/>
      <c r="BZ125" s="142">
        <f t="shared" si="177"/>
        <v>0</v>
      </c>
      <c r="CA125" s="143">
        <f t="shared" si="178"/>
        <v>0</v>
      </c>
      <c r="CB125" s="146">
        <f t="shared" si="179"/>
        <v>0</v>
      </c>
      <c r="CC125" s="145">
        <f t="shared" si="180"/>
        <v>0</v>
      </c>
      <c r="CD125" s="150"/>
      <c r="CE125" s="147">
        <f t="shared" si="181"/>
        <v>0</v>
      </c>
      <c r="CF125" s="148">
        <f t="shared" si="182"/>
        <v>0</v>
      </c>
      <c r="CG125" s="146">
        <f t="shared" si="183"/>
        <v>0</v>
      </c>
      <c r="CH125" s="145">
        <f t="shared" si="184"/>
        <v>0</v>
      </c>
      <c r="CI125" s="149"/>
      <c r="CJ125" s="150"/>
      <c r="CK125" s="142">
        <f t="shared" si="185"/>
        <v>0</v>
      </c>
      <c r="CL125" s="143">
        <f t="shared" si="186"/>
        <v>0</v>
      </c>
      <c r="CM125" s="146">
        <f t="shared" si="187"/>
        <v>0</v>
      </c>
      <c r="CN125" s="145">
        <f t="shared" si="188"/>
        <v>0</v>
      </c>
      <c r="CO125" s="21">
        <f t="shared" si="189"/>
        <v>0</v>
      </c>
      <c r="CP125" s="22">
        <f t="shared" si="190"/>
        <v>0</v>
      </c>
      <c r="CQ125" s="2">
        <f t="shared" si="133"/>
        <v>9.0833333333333339</v>
      </c>
      <c r="CR125" s="3">
        <f t="shared" si="134"/>
        <v>9</v>
      </c>
      <c r="CS125" s="4">
        <f t="shared" si="135"/>
        <v>0</v>
      </c>
      <c r="CT125" s="5">
        <f t="shared" si="136"/>
        <v>0</v>
      </c>
      <c r="CU125" s="23">
        <f t="shared" si="137"/>
        <v>4.541666666666667</v>
      </c>
      <c r="CV125" s="6">
        <f t="shared" si="138"/>
        <v>9</v>
      </c>
      <c r="CW125" s="20">
        <f t="shared" si="191"/>
        <v>69</v>
      </c>
      <c r="CX125" s="9" t="str">
        <f t="shared" si="192"/>
        <v>مؤجل(ة)</v>
      </c>
      <c r="CY125" s="10"/>
      <c r="CZ125" s="15"/>
      <c r="DA125" s="12"/>
    </row>
    <row r="126" spans="2:105" ht="29.25" customHeight="1" thickBot="1">
      <c r="B126" s="1">
        <f t="shared" si="193"/>
        <v>28</v>
      </c>
      <c r="C126" s="158" t="s">
        <v>288</v>
      </c>
      <c r="D126" s="138" t="s">
        <v>289</v>
      </c>
      <c r="E126" s="13" t="s">
        <v>662</v>
      </c>
      <c r="F126" s="32">
        <v>36375</v>
      </c>
      <c r="G126" s="33" t="s">
        <v>83</v>
      </c>
      <c r="H126" s="28">
        <v>11.56</v>
      </c>
      <c r="I126" s="29">
        <v>30</v>
      </c>
      <c r="J126" s="30">
        <v>11.32</v>
      </c>
      <c r="K126" s="31">
        <v>30</v>
      </c>
      <c r="L126" s="18">
        <f t="shared" si="139"/>
        <v>11.440000000000001</v>
      </c>
      <c r="M126" s="19">
        <f t="shared" si="140"/>
        <v>60</v>
      </c>
      <c r="N126" s="149">
        <v>14</v>
      </c>
      <c r="O126" s="150">
        <v>12</v>
      </c>
      <c r="P126" s="120">
        <f t="shared" si="141"/>
        <v>13</v>
      </c>
      <c r="Q126" s="121">
        <f t="shared" si="142"/>
        <v>6</v>
      </c>
      <c r="R126" s="135">
        <v>15.75</v>
      </c>
      <c r="S126" s="136">
        <v>13.25</v>
      </c>
      <c r="T126" s="120">
        <f t="shared" si="143"/>
        <v>14.5</v>
      </c>
      <c r="U126" s="121">
        <f t="shared" si="144"/>
        <v>6</v>
      </c>
      <c r="V126" s="135">
        <v>15</v>
      </c>
      <c r="W126" s="136">
        <v>13.5</v>
      </c>
      <c r="X126" s="120">
        <f t="shared" si="145"/>
        <v>14.25</v>
      </c>
      <c r="Y126" s="121">
        <f t="shared" si="146"/>
        <v>5</v>
      </c>
      <c r="Z126" s="124">
        <f t="shared" si="147"/>
        <v>13.916666666666666</v>
      </c>
      <c r="AA126" s="125">
        <f t="shared" si="148"/>
        <v>17</v>
      </c>
      <c r="AB126" s="136">
        <v>13</v>
      </c>
      <c r="AC126" s="126">
        <f t="shared" si="149"/>
        <v>13</v>
      </c>
      <c r="AD126" s="127">
        <f t="shared" si="150"/>
        <v>3</v>
      </c>
      <c r="AE126" s="135">
        <v>14</v>
      </c>
      <c r="AF126" s="136">
        <v>10</v>
      </c>
      <c r="AG126" s="120">
        <f t="shared" si="151"/>
        <v>12</v>
      </c>
      <c r="AH126" s="121">
        <f t="shared" si="152"/>
        <v>3</v>
      </c>
      <c r="AI126" s="135">
        <v>12</v>
      </c>
      <c r="AJ126" s="136">
        <v>6.25</v>
      </c>
      <c r="AK126" s="120">
        <f t="shared" si="153"/>
        <v>9.125</v>
      </c>
      <c r="AL126" s="121">
        <f t="shared" si="154"/>
        <v>0</v>
      </c>
      <c r="AM126" s="128">
        <f t="shared" si="155"/>
        <v>11.05</v>
      </c>
      <c r="AN126" s="129">
        <f t="shared" si="156"/>
        <v>9</v>
      </c>
      <c r="AO126" s="135">
        <v>11.5</v>
      </c>
      <c r="AP126" s="136">
        <v>3</v>
      </c>
      <c r="AQ126" s="120">
        <f t="shared" si="157"/>
        <v>7.25</v>
      </c>
      <c r="AR126" s="121">
        <f t="shared" si="158"/>
        <v>0</v>
      </c>
      <c r="AS126" s="135">
        <v>17</v>
      </c>
      <c r="AT126" s="136">
        <v>16.5</v>
      </c>
      <c r="AU126" s="120">
        <f t="shared" si="159"/>
        <v>16.75</v>
      </c>
      <c r="AV126" s="121">
        <f t="shared" si="160"/>
        <v>1</v>
      </c>
      <c r="AW126" s="128">
        <f t="shared" si="161"/>
        <v>10.416666666666666</v>
      </c>
      <c r="AX126" s="129">
        <f t="shared" si="162"/>
        <v>3</v>
      </c>
      <c r="AY126" s="137">
        <v>12</v>
      </c>
      <c r="AZ126" s="131">
        <f t="shared" si="163"/>
        <v>12</v>
      </c>
      <c r="BA126" s="132">
        <f t="shared" si="164"/>
        <v>1</v>
      </c>
      <c r="BB126" s="128">
        <f t="shared" si="165"/>
        <v>12</v>
      </c>
      <c r="BC126" s="129">
        <f t="shared" si="166"/>
        <v>1</v>
      </c>
      <c r="BD126" s="133">
        <f t="shared" si="167"/>
        <v>12.133333333333333</v>
      </c>
      <c r="BE126" s="134">
        <f t="shared" si="168"/>
        <v>30</v>
      </c>
      <c r="BF126" s="149"/>
      <c r="BG126" s="150"/>
      <c r="BH126" s="142">
        <f t="shared" si="169"/>
        <v>0</v>
      </c>
      <c r="BI126" s="143">
        <f t="shared" si="170"/>
        <v>0</v>
      </c>
      <c r="BJ126" s="149"/>
      <c r="BK126" s="150"/>
      <c r="BL126" s="142">
        <f t="shared" si="171"/>
        <v>0</v>
      </c>
      <c r="BM126" s="143">
        <f t="shared" si="172"/>
        <v>0</v>
      </c>
      <c r="BN126" s="149"/>
      <c r="BO126" s="150"/>
      <c r="BP126" s="142">
        <f t="shared" si="194"/>
        <v>0</v>
      </c>
      <c r="BQ126" s="143">
        <f t="shared" si="195"/>
        <v>0</v>
      </c>
      <c r="BR126" s="149"/>
      <c r="BS126" s="150"/>
      <c r="BT126" s="142">
        <f t="shared" si="173"/>
        <v>0</v>
      </c>
      <c r="BU126" s="143">
        <f t="shared" si="174"/>
        <v>0</v>
      </c>
      <c r="BV126" s="144">
        <f t="shared" si="175"/>
        <v>0</v>
      </c>
      <c r="BW126" s="145">
        <f t="shared" si="176"/>
        <v>0</v>
      </c>
      <c r="BX126" s="149"/>
      <c r="BY126" s="150"/>
      <c r="BZ126" s="142">
        <f t="shared" si="177"/>
        <v>0</v>
      </c>
      <c r="CA126" s="143">
        <f t="shared" si="178"/>
        <v>0</v>
      </c>
      <c r="CB126" s="146">
        <f t="shared" si="179"/>
        <v>0</v>
      </c>
      <c r="CC126" s="145">
        <f t="shared" si="180"/>
        <v>0</v>
      </c>
      <c r="CD126" s="150"/>
      <c r="CE126" s="147">
        <f t="shared" si="181"/>
        <v>0</v>
      </c>
      <c r="CF126" s="148">
        <f t="shared" si="182"/>
        <v>0</v>
      </c>
      <c r="CG126" s="146">
        <f t="shared" si="183"/>
        <v>0</v>
      </c>
      <c r="CH126" s="145">
        <f t="shared" si="184"/>
        <v>0</v>
      </c>
      <c r="CI126" s="149"/>
      <c r="CJ126" s="150"/>
      <c r="CK126" s="142">
        <f t="shared" si="185"/>
        <v>0</v>
      </c>
      <c r="CL126" s="143">
        <f t="shared" si="186"/>
        <v>0</v>
      </c>
      <c r="CM126" s="146">
        <f t="shared" si="187"/>
        <v>0</v>
      </c>
      <c r="CN126" s="145">
        <f t="shared" si="188"/>
        <v>0</v>
      </c>
      <c r="CO126" s="21">
        <f t="shared" si="189"/>
        <v>0</v>
      </c>
      <c r="CP126" s="22">
        <f t="shared" si="190"/>
        <v>0</v>
      </c>
      <c r="CQ126" s="2">
        <f t="shared" si="133"/>
        <v>12.133333333333333</v>
      </c>
      <c r="CR126" s="3">
        <f t="shared" si="134"/>
        <v>30</v>
      </c>
      <c r="CS126" s="4">
        <f t="shared" si="135"/>
        <v>0</v>
      </c>
      <c r="CT126" s="5">
        <f t="shared" si="136"/>
        <v>0</v>
      </c>
      <c r="CU126" s="23">
        <f t="shared" si="137"/>
        <v>6.0666666666666664</v>
      </c>
      <c r="CV126" s="6">
        <f t="shared" si="138"/>
        <v>30</v>
      </c>
      <c r="CW126" s="20">
        <f t="shared" si="191"/>
        <v>90</v>
      </c>
      <c r="CX126" s="9" t="str">
        <f t="shared" si="192"/>
        <v>مؤجل(ة)</v>
      </c>
      <c r="CY126" s="10"/>
      <c r="CZ126" s="16"/>
      <c r="DA126" s="12"/>
    </row>
    <row r="127" spans="2:105" ht="29.25" customHeight="1" thickBot="1">
      <c r="B127" s="1">
        <f t="shared" si="193"/>
        <v>29</v>
      </c>
      <c r="C127" s="175" t="s">
        <v>290</v>
      </c>
      <c r="D127" s="138" t="s">
        <v>291</v>
      </c>
      <c r="E127" s="13" t="s">
        <v>663</v>
      </c>
      <c r="F127" s="32">
        <v>35832</v>
      </c>
      <c r="G127" s="33" t="s">
        <v>696</v>
      </c>
      <c r="H127" s="28">
        <v>8.1999999999999993</v>
      </c>
      <c r="I127" s="29">
        <v>30</v>
      </c>
      <c r="J127" s="30">
        <v>13.35</v>
      </c>
      <c r="K127" s="31">
        <v>30</v>
      </c>
      <c r="L127" s="18">
        <f t="shared" si="139"/>
        <v>10.774999999999999</v>
      </c>
      <c r="M127" s="19">
        <f t="shared" si="140"/>
        <v>60</v>
      </c>
      <c r="N127" s="149"/>
      <c r="O127" s="150">
        <v>3</v>
      </c>
      <c r="P127" s="120">
        <f t="shared" si="141"/>
        <v>1.5</v>
      </c>
      <c r="Q127" s="121">
        <f t="shared" si="142"/>
        <v>0</v>
      </c>
      <c r="R127" s="135">
        <v>13.25</v>
      </c>
      <c r="S127" s="136">
        <v>5</v>
      </c>
      <c r="T127" s="120">
        <f t="shared" si="143"/>
        <v>9.125</v>
      </c>
      <c r="U127" s="121">
        <f t="shared" si="144"/>
        <v>0</v>
      </c>
      <c r="V127" s="135">
        <v>3</v>
      </c>
      <c r="W127" s="136">
        <v>4</v>
      </c>
      <c r="X127" s="120">
        <f t="shared" si="145"/>
        <v>3.5</v>
      </c>
      <c r="Y127" s="121">
        <f t="shared" si="146"/>
        <v>0</v>
      </c>
      <c r="Z127" s="124">
        <f t="shared" si="147"/>
        <v>4.708333333333333</v>
      </c>
      <c r="AA127" s="125">
        <f t="shared" si="148"/>
        <v>0</v>
      </c>
      <c r="AB127" s="136">
        <v>7</v>
      </c>
      <c r="AC127" s="126">
        <f t="shared" si="149"/>
        <v>7</v>
      </c>
      <c r="AD127" s="127">
        <f t="shared" si="150"/>
        <v>0</v>
      </c>
      <c r="AE127" s="135">
        <v>6</v>
      </c>
      <c r="AF127" s="136">
        <v>0.5</v>
      </c>
      <c r="AG127" s="120">
        <f t="shared" si="151"/>
        <v>3.25</v>
      </c>
      <c r="AH127" s="121">
        <f t="shared" si="152"/>
        <v>0</v>
      </c>
      <c r="AI127" s="135">
        <v>10</v>
      </c>
      <c r="AJ127" s="136">
        <v>2</v>
      </c>
      <c r="AK127" s="120">
        <f t="shared" si="153"/>
        <v>6</v>
      </c>
      <c r="AL127" s="121">
        <f t="shared" si="154"/>
        <v>0</v>
      </c>
      <c r="AM127" s="128">
        <f t="shared" si="155"/>
        <v>5.0999999999999996</v>
      </c>
      <c r="AN127" s="129">
        <f t="shared" si="156"/>
        <v>0</v>
      </c>
      <c r="AO127" s="135">
        <v>11.5</v>
      </c>
      <c r="AP127" s="136">
        <v>4</v>
      </c>
      <c r="AQ127" s="120">
        <f t="shared" si="157"/>
        <v>7.75</v>
      </c>
      <c r="AR127" s="121">
        <f t="shared" si="158"/>
        <v>0</v>
      </c>
      <c r="AS127" s="135">
        <v>14</v>
      </c>
      <c r="AT127" s="136">
        <v>14</v>
      </c>
      <c r="AU127" s="120">
        <f t="shared" si="159"/>
        <v>14</v>
      </c>
      <c r="AV127" s="121">
        <f t="shared" si="160"/>
        <v>1</v>
      </c>
      <c r="AW127" s="128">
        <f t="shared" si="161"/>
        <v>9.8333333333333339</v>
      </c>
      <c r="AX127" s="129">
        <f t="shared" si="162"/>
        <v>1</v>
      </c>
      <c r="AY127" s="137">
        <v>6.5</v>
      </c>
      <c r="AZ127" s="131">
        <f t="shared" si="163"/>
        <v>6.5</v>
      </c>
      <c r="BA127" s="132">
        <f t="shared" si="164"/>
        <v>0</v>
      </c>
      <c r="BB127" s="128">
        <f t="shared" si="165"/>
        <v>6.5</v>
      </c>
      <c r="BC127" s="129">
        <f t="shared" si="166"/>
        <v>0</v>
      </c>
      <c r="BD127" s="133">
        <f t="shared" si="167"/>
        <v>5.9833333333333334</v>
      </c>
      <c r="BE127" s="134">
        <f t="shared" si="168"/>
        <v>1</v>
      </c>
      <c r="BF127" s="149"/>
      <c r="BG127" s="150"/>
      <c r="BH127" s="142">
        <f t="shared" si="169"/>
        <v>0</v>
      </c>
      <c r="BI127" s="143">
        <f t="shared" si="170"/>
        <v>0</v>
      </c>
      <c r="BJ127" s="149"/>
      <c r="BK127" s="150"/>
      <c r="BL127" s="142">
        <f t="shared" si="171"/>
        <v>0</v>
      </c>
      <c r="BM127" s="143">
        <f t="shared" si="172"/>
        <v>0</v>
      </c>
      <c r="BN127" s="149"/>
      <c r="BO127" s="150"/>
      <c r="BP127" s="142">
        <f t="shared" si="194"/>
        <v>0</v>
      </c>
      <c r="BQ127" s="143">
        <f t="shared" si="195"/>
        <v>0</v>
      </c>
      <c r="BR127" s="149"/>
      <c r="BS127" s="150"/>
      <c r="BT127" s="142">
        <f t="shared" si="173"/>
        <v>0</v>
      </c>
      <c r="BU127" s="143">
        <f t="shared" si="174"/>
        <v>0</v>
      </c>
      <c r="BV127" s="144">
        <f t="shared" si="175"/>
        <v>0</v>
      </c>
      <c r="BW127" s="145">
        <f t="shared" si="176"/>
        <v>0</v>
      </c>
      <c r="BX127" s="149"/>
      <c r="BY127" s="150"/>
      <c r="BZ127" s="142">
        <f t="shared" si="177"/>
        <v>0</v>
      </c>
      <c r="CA127" s="143">
        <f t="shared" si="178"/>
        <v>0</v>
      </c>
      <c r="CB127" s="146">
        <f t="shared" si="179"/>
        <v>0</v>
      </c>
      <c r="CC127" s="145">
        <f t="shared" si="180"/>
        <v>0</v>
      </c>
      <c r="CD127" s="150"/>
      <c r="CE127" s="147">
        <f t="shared" si="181"/>
        <v>0</v>
      </c>
      <c r="CF127" s="148">
        <f t="shared" si="182"/>
        <v>0</v>
      </c>
      <c r="CG127" s="146">
        <f t="shared" si="183"/>
        <v>0</v>
      </c>
      <c r="CH127" s="145">
        <f t="shared" si="184"/>
        <v>0</v>
      </c>
      <c r="CI127" s="149"/>
      <c r="CJ127" s="150"/>
      <c r="CK127" s="142">
        <f t="shared" si="185"/>
        <v>0</v>
      </c>
      <c r="CL127" s="143">
        <f t="shared" si="186"/>
        <v>0</v>
      </c>
      <c r="CM127" s="146">
        <f t="shared" si="187"/>
        <v>0</v>
      </c>
      <c r="CN127" s="145">
        <f t="shared" si="188"/>
        <v>0</v>
      </c>
      <c r="CO127" s="21">
        <f t="shared" si="189"/>
        <v>0</v>
      </c>
      <c r="CP127" s="22">
        <f t="shared" si="190"/>
        <v>0</v>
      </c>
      <c r="CQ127" s="2">
        <f t="shared" si="133"/>
        <v>5.9833333333333334</v>
      </c>
      <c r="CR127" s="3">
        <f t="shared" si="134"/>
        <v>1</v>
      </c>
      <c r="CS127" s="4">
        <f t="shared" si="135"/>
        <v>0</v>
      </c>
      <c r="CT127" s="5">
        <f t="shared" si="136"/>
        <v>0</v>
      </c>
      <c r="CU127" s="23">
        <f t="shared" si="137"/>
        <v>2.9916666666666667</v>
      </c>
      <c r="CV127" s="6">
        <f t="shared" si="138"/>
        <v>1</v>
      </c>
      <c r="CW127" s="20">
        <f t="shared" si="191"/>
        <v>61</v>
      </c>
      <c r="CX127" s="9" t="str">
        <f t="shared" si="192"/>
        <v>مؤجل(ة)</v>
      </c>
      <c r="CY127" s="10"/>
      <c r="CZ127" s="15"/>
      <c r="DA127" s="12"/>
    </row>
    <row r="128" spans="2:105" ht="29.25" customHeight="1" thickBot="1">
      <c r="B128" s="1">
        <f t="shared" si="193"/>
        <v>30</v>
      </c>
      <c r="C128" s="158" t="s">
        <v>292</v>
      </c>
      <c r="D128" s="138" t="s">
        <v>293</v>
      </c>
      <c r="E128" s="13" t="s">
        <v>664</v>
      </c>
      <c r="F128" s="32">
        <v>36163</v>
      </c>
      <c r="G128" s="33" t="s">
        <v>83</v>
      </c>
      <c r="H128" s="28">
        <v>10.35</v>
      </c>
      <c r="I128" s="29">
        <v>30</v>
      </c>
      <c r="J128" s="30">
        <v>10.68</v>
      </c>
      <c r="K128" s="31">
        <v>30</v>
      </c>
      <c r="L128" s="18">
        <f t="shared" si="139"/>
        <v>10.515000000000001</v>
      </c>
      <c r="M128" s="19">
        <f t="shared" si="140"/>
        <v>60</v>
      </c>
      <c r="N128" s="149">
        <v>11</v>
      </c>
      <c r="O128" s="150">
        <v>13</v>
      </c>
      <c r="P128" s="120">
        <f t="shared" si="141"/>
        <v>12</v>
      </c>
      <c r="Q128" s="121">
        <f t="shared" si="142"/>
        <v>6</v>
      </c>
      <c r="R128" s="135">
        <v>13</v>
      </c>
      <c r="S128" s="136">
        <v>3.75</v>
      </c>
      <c r="T128" s="120">
        <f t="shared" si="143"/>
        <v>8.375</v>
      </c>
      <c r="U128" s="121">
        <f t="shared" si="144"/>
        <v>0</v>
      </c>
      <c r="V128" s="135">
        <v>10</v>
      </c>
      <c r="W128" s="136">
        <v>12.5</v>
      </c>
      <c r="X128" s="120">
        <f t="shared" si="145"/>
        <v>11.25</v>
      </c>
      <c r="Y128" s="121">
        <f t="shared" si="146"/>
        <v>5</v>
      </c>
      <c r="Z128" s="124">
        <f t="shared" si="147"/>
        <v>10.541666666666666</v>
      </c>
      <c r="AA128" s="125">
        <f t="shared" si="148"/>
        <v>17</v>
      </c>
      <c r="AB128" s="136">
        <v>11</v>
      </c>
      <c r="AC128" s="126">
        <f t="shared" si="149"/>
        <v>11</v>
      </c>
      <c r="AD128" s="127">
        <f t="shared" si="150"/>
        <v>3</v>
      </c>
      <c r="AE128" s="135">
        <v>14</v>
      </c>
      <c r="AF128" s="136">
        <v>6</v>
      </c>
      <c r="AG128" s="120">
        <f t="shared" si="151"/>
        <v>10</v>
      </c>
      <c r="AH128" s="121">
        <f t="shared" si="152"/>
        <v>3</v>
      </c>
      <c r="AI128" s="135">
        <v>12</v>
      </c>
      <c r="AJ128" s="136">
        <v>2.25</v>
      </c>
      <c r="AK128" s="120">
        <f t="shared" si="153"/>
        <v>7.125</v>
      </c>
      <c r="AL128" s="121">
        <f t="shared" si="154"/>
        <v>0</v>
      </c>
      <c r="AM128" s="128">
        <f t="shared" si="155"/>
        <v>9.0500000000000007</v>
      </c>
      <c r="AN128" s="129">
        <f t="shared" si="156"/>
        <v>6</v>
      </c>
      <c r="AO128" s="135">
        <v>11.5</v>
      </c>
      <c r="AP128" s="136">
        <v>1</v>
      </c>
      <c r="AQ128" s="120">
        <f t="shared" si="157"/>
        <v>6.25</v>
      </c>
      <c r="AR128" s="121">
        <f t="shared" si="158"/>
        <v>0</v>
      </c>
      <c r="AS128" s="135">
        <v>14</v>
      </c>
      <c r="AT128" s="136">
        <v>15.5</v>
      </c>
      <c r="AU128" s="120">
        <f t="shared" si="159"/>
        <v>14.75</v>
      </c>
      <c r="AV128" s="121">
        <f t="shared" si="160"/>
        <v>1</v>
      </c>
      <c r="AW128" s="128">
        <f t="shared" si="161"/>
        <v>9.0833333333333339</v>
      </c>
      <c r="AX128" s="129">
        <f t="shared" si="162"/>
        <v>1</v>
      </c>
      <c r="AY128" s="137">
        <v>10</v>
      </c>
      <c r="AZ128" s="131">
        <f t="shared" si="163"/>
        <v>10</v>
      </c>
      <c r="BA128" s="132">
        <f t="shared" si="164"/>
        <v>1</v>
      </c>
      <c r="BB128" s="128">
        <f t="shared" si="165"/>
        <v>10</v>
      </c>
      <c r="BC128" s="129">
        <f t="shared" si="166"/>
        <v>1</v>
      </c>
      <c r="BD128" s="133">
        <f t="shared" si="167"/>
        <v>9.7166666666666668</v>
      </c>
      <c r="BE128" s="134">
        <f t="shared" si="168"/>
        <v>25</v>
      </c>
      <c r="BF128" s="149"/>
      <c r="BG128" s="150"/>
      <c r="BH128" s="142">
        <f t="shared" si="169"/>
        <v>0</v>
      </c>
      <c r="BI128" s="143">
        <f t="shared" si="170"/>
        <v>0</v>
      </c>
      <c r="BJ128" s="149"/>
      <c r="BK128" s="150"/>
      <c r="BL128" s="142">
        <f t="shared" si="171"/>
        <v>0</v>
      </c>
      <c r="BM128" s="143">
        <f t="shared" si="172"/>
        <v>0</v>
      </c>
      <c r="BN128" s="149"/>
      <c r="BO128" s="150"/>
      <c r="BP128" s="142">
        <f t="shared" si="194"/>
        <v>0</v>
      </c>
      <c r="BQ128" s="143">
        <f t="shared" si="195"/>
        <v>0</v>
      </c>
      <c r="BR128" s="149"/>
      <c r="BS128" s="150"/>
      <c r="BT128" s="142">
        <f t="shared" si="173"/>
        <v>0</v>
      </c>
      <c r="BU128" s="143">
        <f t="shared" si="174"/>
        <v>0</v>
      </c>
      <c r="BV128" s="144">
        <f t="shared" si="175"/>
        <v>0</v>
      </c>
      <c r="BW128" s="145">
        <f t="shared" si="176"/>
        <v>0</v>
      </c>
      <c r="BX128" s="149"/>
      <c r="BY128" s="150"/>
      <c r="BZ128" s="142">
        <f t="shared" si="177"/>
        <v>0</v>
      </c>
      <c r="CA128" s="143">
        <f t="shared" si="178"/>
        <v>0</v>
      </c>
      <c r="CB128" s="146">
        <f t="shared" si="179"/>
        <v>0</v>
      </c>
      <c r="CC128" s="145">
        <f t="shared" si="180"/>
        <v>0</v>
      </c>
      <c r="CD128" s="150"/>
      <c r="CE128" s="147">
        <f t="shared" si="181"/>
        <v>0</v>
      </c>
      <c r="CF128" s="148">
        <f t="shared" si="182"/>
        <v>0</v>
      </c>
      <c r="CG128" s="146">
        <f t="shared" si="183"/>
        <v>0</v>
      </c>
      <c r="CH128" s="145">
        <f t="shared" si="184"/>
        <v>0</v>
      </c>
      <c r="CI128" s="149"/>
      <c r="CJ128" s="150"/>
      <c r="CK128" s="142">
        <f t="shared" si="185"/>
        <v>0</v>
      </c>
      <c r="CL128" s="143">
        <f t="shared" si="186"/>
        <v>0</v>
      </c>
      <c r="CM128" s="146">
        <f t="shared" si="187"/>
        <v>0</v>
      </c>
      <c r="CN128" s="145">
        <f t="shared" si="188"/>
        <v>0</v>
      </c>
      <c r="CO128" s="21">
        <f t="shared" si="189"/>
        <v>0</v>
      </c>
      <c r="CP128" s="22">
        <f t="shared" si="190"/>
        <v>0</v>
      </c>
      <c r="CQ128" s="2">
        <f t="shared" si="133"/>
        <v>9.7166666666666668</v>
      </c>
      <c r="CR128" s="3">
        <f t="shared" si="134"/>
        <v>25</v>
      </c>
      <c r="CS128" s="4">
        <f t="shared" si="135"/>
        <v>0</v>
      </c>
      <c r="CT128" s="5">
        <f t="shared" si="136"/>
        <v>0</v>
      </c>
      <c r="CU128" s="23">
        <f t="shared" si="137"/>
        <v>4.8583333333333334</v>
      </c>
      <c r="CV128" s="6">
        <f t="shared" si="138"/>
        <v>25</v>
      </c>
      <c r="CW128" s="20">
        <f t="shared" si="191"/>
        <v>85</v>
      </c>
      <c r="CX128" s="9" t="str">
        <f t="shared" si="192"/>
        <v>مؤجل(ة)</v>
      </c>
      <c r="CZ128" s="16"/>
      <c r="DA128" s="12"/>
    </row>
    <row r="129" spans="1:105" ht="29.25" customHeight="1" thickBot="1">
      <c r="B129" s="1">
        <f t="shared" si="193"/>
        <v>31</v>
      </c>
      <c r="C129" s="158" t="s">
        <v>294</v>
      </c>
      <c r="D129" s="138" t="s">
        <v>80</v>
      </c>
      <c r="E129" s="13" t="s">
        <v>665</v>
      </c>
      <c r="F129" s="32">
        <v>35822</v>
      </c>
      <c r="G129" s="33" t="s">
        <v>83</v>
      </c>
      <c r="H129" s="28">
        <v>9.73</v>
      </c>
      <c r="I129" s="29">
        <v>30</v>
      </c>
      <c r="J129" s="30">
        <v>10.27</v>
      </c>
      <c r="K129" s="31">
        <v>30</v>
      </c>
      <c r="L129" s="18">
        <f t="shared" si="139"/>
        <v>10</v>
      </c>
      <c r="M129" s="19">
        <f t="shared" si="140"/>
        <v>60</v>
      </c>
      <c r="N129" s="149">
        <v>11</v>
      </c>
      <c r="O129" s="150">
        <v>5</v>
      </c>
      <c r="P129" s="120">
        <f t="shared" si="141"/>
        <v>8</v>
      </c>
      <c r="Q129" s="121">
        <f t="shared" si="142"/>
        <v>0</v>
      </c>
      <c r="R129" s="135">
        <v>14.5</v>
      </c>
      <c r="S129" s="136">
        <v>3.25</v>
      </c>
      <c r="T129" s="120">
        <f t="shared" si="143"/>
        <v>8.875</v>
      </c>
      <c r="U129" s="121">
        <f t="shared" si="144"/>
        <v>0</v>
      </c>
      <c r="V129" s="135">
        <v>10</v>
      </c>
      <c r="W129" s="136">
        <v>9.5</v>
      </c>
      <c r="X129" s="120">
        <f t="shared" si="145"/>
        <v>9.75</v>
      </c>
      <c r="Y129" s="121">
        <f t="shared" si="146"/>
        <v>0</v>
      </c>
      <c r="Z129" s="124">
        <f t="shared" si="147"/>
        <v>8.875</v>
      </c>
      <c r="AA129" s="125">
        <f t="shared" si="148"/>
        <v>0</v>
      </c>
      <c r="AB129" s="136">
        <v>10</v>
      </c>
      <c r="AC129" s="126">
        <f t="shared" si="149"/>
        <v>10</v>
      </c>
      <c r="AD129" s="127">
        <f t="shared" si="150"/>
        <v>3</v>
      </c>
      <c r="AE129" s="135">
        <v>10</v>
      </c>
      <c r="AF129" s="136">
        <v>3</v>
      </c>
      <c r="AG129" s="120">
        <f t="shared" si="151"/>
        <v>6.5</v>
      </c>
      <c r="AH129" s="121">
        <f t="shared" si="152"/>
        <v>0</v>
      </c>
      <c r="AI129" s="135">
        <v>11</v>
      </c>
      <c r="AJ129" s="136">
        <v>2</v>
      </c>
      <c r="AK129" s="120">
        <f t="shared" si="153"/>
        <v>6.5</v>
      </c>
      <c r="AL129" s="121">
        <f t="shared" si="154"/>
        <v>0</v>
      </c>
      <c r="AM129" s="128">
        <f t="shared" si="155"/>
        <v>7.2</v>
      </c>
      <c r="AN129" s="129">
        <f t="shared" si="156"/>
        <v>3</v>
      </c>
      <c r="AO129" s="135">
        <v>11.5</v>
      </c>
      <c r="AP129" s="136">
        <v>5</v>
      </c>
      <c r="AQ129" s="120">
        <f t="shared" si="157"/>
        <v>8.25</v>
      </c>
      <c r="AR129" s="121">
        <f t="shared" si="158"/>
        <v>0</v>
      </c>
      <c r="AS129" s="135">
        <v>10</v>
      </c>
      <c r="AT129" s="136">
        <v>11.5</v>
      </c>
      <c r="AU129" s="120">
        <f t="shared" si="159"/>
        <v>10.75</v>
      </c>
      <c r="AV129" s="121">
        <f t="shared" si="160"/>
        <v>1</v>
      </c>
      <c r="AW129" s="128">
        <f t="shared" si="161"/>
        <v>9.0833333333333339</v>
      </c>
      <c r="AX129" s="129">
        <f t="shared" si="162"/>
        <v>1</v>
      </c>
      <c r="AY129" s="137">
        <v>8.5</v>
      </c>
      <c r="AZ129" s="131">
        <f t="shared" si="163"/>
        <v>8.5</v>
      </c>
      <c r="BA129" s="132">
        <f t="shared" si="164"/>
        <v>0</v>
      </c>
      <c r="BB129" s="128">
        <f t="shared" si="165"/>
        <v>8.5</v>
      </c>
      <c r="BC129" s="129">
        <f t="shared" si="166"/>
        <v>0</v>
      </c>
      <c r="BD129" s="133">
        <f t="shared" si="167"/>
        <v>8.3333333333333339</v>
      </c>
      <c r="BE129" s="134">
        <f t="shared" si="168"/>
        <v>4</v>
      </c>
      <c r="BF129" s="149"/>
      <c r="BG129" s="150"/>
      <c r="BH129" s="142">
        <f t="shared" si="169"/>
        <v>0</v>
      </c>
      <c r="BI129" s="143">
        <f t="shared" si="170"/>
        <v>0</v>
      </c>
      <c r="BJ129" s="149"/>
      <c r="BK129" s="150"/>
      <c r="BL129" s="142">
        <f t="shared" si="171"/>
        <v>0</v>
      </c>
      <c r="BM129" s="143">
        <f t="shared" si="172"/>
        <v>0</v>
      </c>
      <c r="BN129" s="149"/>
      <c r="BO129" s="150"/>
      <c r="BP129" s="142">
        <f t="shared" si="194"/>
        <v>0</v>
      </c>
      <c r="BQ129" s="143">
        <f t="shared" si="195"/>
        <v>0</v>
      </c>
      <c r="BR129" s="149"/>
      <c r="BS129" s="150"/>
      <c r="BT129" s="142">
        <f t="shared" si="173"/>
        <v>0</v>
      </c>
      <c r="BU129" s="143">
        <f t="shared" si="174"/>
        <v>0</v>
      </c>
      <c r="BV129" s="144">
        <f t="shared" si="175"/>
        <v>0</v>
      </c>
      <c r="BW129" s="145">
        <f t="shared" si="176"/>
        <v>0</v>
      </c>
      <c r="BX129" s="149"/>
      <c r="BY129" s="150"/>
      <c r="BZ129" s="142">
        <f t="shared" si="177"/>
        <v>0</v>
      </c>
      <c r="CA129" s="143">
        <f t="shared" si="178"/>
        <v>0</v>
      </c>
      <c r="CB129" s="146">
        <f t="shared" si="179"/>
        <v>0</v>
      </c>
      <c r="CC129" s="145">
        <f t="shared" si="180"/>
        <v>0</v>
      </c>
      <c r="CD129" s="150"/>
      <c r="CE129" s="147">
        <f t="shared" si="181"/>
        <v>0</v>
      </c>
      <c r="CF129" s="148">
        <f t="shared" si="182"/>
        <v>0</v>
      </c>
      <c r="CG129" s="146">
        <f t="shared" si="183"/>
        <v>0</v>
      </c>
      <c r="CH129" s="145">
        <f t="shared" si="184"/>
        <v>0</v>
      </c>
      <c r="CI129" s="149"/>
      <c r="CJ129" s="150"/>
      <c r="CK129" s="142">
        <f t="shared" si="185"/>
        <v>0</v>
      </c>
      <c r="CL129" s="143">
        <f t="shared" si="186"/>
        <v>0</v>
      </c>
      <c r="CM129" s="146">
        <f t="shared" si="187"/>
        <v>0</v>
      </c>
      <c r="CN129" s="145">
        <f t="shared" si="188"/>
        <v>0</v>
      </c>
      <c r="CO129" s="21">
        <f t="shared" si="189"/>
        <v>0</v>
      </c>
      <c r="CP129" s="22">
        <f t="shared" si="190"/>
        <v>0</v>
      </c>
      <c r="CQ129" s="2">
        <f t="shared" si="133"/>
        <v>8.3333333333333339</v>
      </c>
      <c r="CR129" s="3">
        <f t="shared" si="134"/>
        <v>4</v>
      </c>
      <c r="CS129" s="4">
        <f t="shared" si="135"/>
        <v>0</v>
      </c>
      <c r="CT129" s="5">
        <f t="shared" si="136"/>
        <v>0</v>
      </c>
      <c r="CU129" s="23">
        <f t="shared" si="137"/>
        <v>4.166666666666667</v>
      </c>
      <c r="CV129" s="6">
        <f t="shared" si="138"/>
        <v>4</v>
      </c>
      <c r="CW129" s="20">
        <f t="shared" si="191"/>
        <v>64</v>
      </c>
      <c r="CX129" s="9" t="str">
        <f t="shared" si="192"/>
        <v>مؤجل(ة)</v>
      </c>
      <c r="CY129" s="10"/>
      <c r="CZ129" s="15"/>
      <c r="DA129" s="12"/>
    </row>
    <row r="130" spans="1:105" ht="29.25" customHeight="1" thickBot="1">
      <c r="B130" s="1">
        <f t="shared" si="193"/>
        <v>32</v>
      </c>
      <c r="C130" s="176" t="s">
        <v>295</v>
      </c>
      <c r="D130" s="138" t="s">
        <v>296</v>
      </c>
      <c r="E130" s="13" t="s">
        <v>666</v>
      </c>
      <c r="F130" s="32">
        <v>36833</v>
      </c>
      <c r="G130" s="33" t="s">
        <v>83</v>
      </c>
      <c r="H130" s="28">
        <v>10.78</v>
      </c>
      <c r="I130" s="29">
        <v>30</v>
      </c>
      <c r="J130" s="30">
        <v>10.67</v>
      </c>
      <c r="K130" s="31">
        <v>30</v>
      </c>
      <c r="L130" s="18">
        <f t="shared" si="139"/>
        <v>10.725</v>
      </c>
      <c r="M130" s="19">
        <f t="shared" si="140"/>
        <v>60</v>
      </c>
      <c r="N130" s="149">
        <v>11</v>
      </c>
      <c r="O130" s="150">
        <v>9</v>
      </c>
      <c r="P130" s="120">
        <f t="shared" si="141"/>
        <v>10</v>
      </c>
      <c r="Q130" s="121">
        <f t="shared" si="142"/>
        <v>6</v>
      </c>
      <c r="R130" s="135">
        <v>14.25</v>
      </c>
      <c r="S130" s="136">
        <v>6.25</v>
      </c>
      <c r="T130" s="120">
        <f t="shared" si="143"/>
        <v>10.25</v>
      </c>
      <c r="U130" s="121">
        <f t="shared" si="144"/>
        <v>6</v>
      </c>
      <c r="V130" s="135">
        <v>14</v>
      </c>
      <c r="W130" s="136">
        <v>5.5</v>
      </c>
      <c r="X130" s="120">
        <f t="shared" si="145"/>
        <v>9.75</v>
      </c>
      <c r="Y130" s="121">
        <f t="shared" si="146"/>
        <v>0</v>
      </c>
      <c r="Z130" s="124">
        <f t="shared" si="147"/>
        <v>10</v>
      </c>
      <c r="AA130" s="125">
        <f t="shared" si="148"/>
        <v>17</v>
      </c>
      <c r="AB130" s="136">
        <v>11</v>
      </c>
      <c r="AC130" s="126">
        <f t="shared" si="149"/>
        <v>11</v>
      </c>
      <c r="AD130" s="127">
        <f t="shared" si="150"/>
        <v>3</v>
      </c>
      <c r="AE130" s="135">
        <v>13.5</v>
      </c>
      <c r="AF130" s="136">
        <v>2.75</v>
      </c>
      <c r="AG130" s="120">
        <f t="shared" si="151"/>
        <v>8.125</v>
      </c>
      <c r="AH130" s="121">
        <f t="shared" si="152"/>
        <v>0</v>
      </c>
      <c r="AI130" s="135">
        <v>11</v>
      </c>
      <c r="AJ130" s="136">
        <v>4</v>
      </c>
      <c r="AK130" s="120">
        <f t="shared" si="153"/>
        <v>7.5</v>
      </c>
      <c r="AL130" s="121">
        <f t="shared" si="154"/>
        <v>0</v>
      </c>
      <c r="AM130" s="128">
        <f t="shared" si="155"/>
        <v>8.4499999999999993</v>
      </c>
      <c r="AN130" s="129">
        <f t="shared" si="156"/>
        <v>3</v>
      </c>
      <c r="AO130" s="135">
        <v>11.5</v>
      </c>
      <c r="AP130" s="136">
        <v>1</v>
      </c>
      <c r="AQ130" s="120">
        <f t="shared" si="157"/>
        <v>6.25</v>
      </c>
      <c r="AR130" s="121">
        <f t="shared" si="158"/>
        <v>0</v>
      </c>
      <c r="AS130" s="135">
        <v>13</v>
      </c>
      <c r="AT130" s="136">
        <v>12.5</v>
      </c>
      <c r="AU130" s="120">
        <f t="shared" si="159"/>
        <v>12.75</v>
      </c>
      <c r="AV130" s="121">
        <f t="shared" si="160"/>
        <v>1</v>
      </c>
      <c r="AW130" s="128">
        <f t="shared" si="161"/>
        <v>8.4166666666666661</v>
      </c>
      <c r="AX130" s="129">
        <f t="shared" si="162"/>
        <v>1</v>
      </c>
      <c r="AY130" s="137">
        <v>14.5</v>
      </c>
      <c r="AZ130" s="131">
        <f t="shared" si="163"/>
        <v>14.5</v>
      </c>
      <c r="BA130" s="132">
        <f t="shared" si="164"/>
        <v>1</v>
      </c>
      <c r="BB130" s="128">
        <f t="shared" si="165"/>
        <v>14.5</v>
      </c>
      <c r="BC130" s="129">
        <f t="shared" si="166"/>
        <v>1</v>
      </c>
      <c r="BD130" s="133">
        <f t="shared" si="167"/>
        <v>9.4666666666666668</v>
      </c>
      <c r="BE130" s="134">
        <f t="shared" si="168"/>
        <v>22</v>
      </c>
      <c r="BF130" s="149"/>
      <c r="BG130" s="150"/>
      <c r="BH130" s="142">
        <f t="shared" si="169"/>
        <v>0</v>
      </c>
      <c r="BI130" s="143">
        <f t="shared" si="170"/>
        <v>0</v>
      </c>
      <c r="BJ130" s="149"/>
      <c r="BK130" s="150"/>
      <c r="BL130" s="142">
        <f t="shared" si="171"/>
        <v>0</v>
      </c>
      <c r="BM130" s="143">
        <f t="shared" si="172"/>
        <v>0</v>
      </c>
      <c r="BN130" s="149"/>
      <c r="BO130" s="150"/>
      <c r="BP130" s="142">
        <f t="shared" si="194"/>
        <v>0</v>
      </c>
      <c r="BQ130" s="143">
        <f t="shared" si="195"/>
        <v>0</v>
      </c>
      <c r="BR130" s="149"/>
      <c r="BS130" s="150"/>
      <c r="BT130" s="142">
        <f t="shared" si="173"/>
        <v>0</v>
      </c>
      <c r="BU130" s="143">
        <f t="shared" si="174"/>
        <v>0</v>
      </c>
      <c r="BV130" s="144">
        <f t="shared" si="175"/>
        <v>0</v>
      </c>
      <c r="BW130" s="145">
        <f t="shared" si="176"/>
        <v>0</v>
      </c>
      <c r="BX130" s="149"/>
      <c r="BY130" s="150"/>
      <c r="BZ130" s="142">
        <f t="shared" si="177"/>
        <v>0</v>
      </c>
      <c r="CA130" s="143">
        <f t="shared" si="178"/>
        <v>0</v>
      </c>
      <c r="CB130" s="146">
        <f t="shared" si="179"/>
        <v>0</v>
      </c>
      <c r="CC130" s="145">
        <f t="shared" si="180"/>
        <v>0</v>
      </c>
      <c r="CD130" s="150"/>
      <c r="CE130" s="147">
        <f t="shared" si="181"/>
        <v>0</v>
      </c>
      <c r="CF130" s="148">
        <f t="shared" si="182"/>
        <v>0</v>
      </c>
      <c r="CG130" s="146">
        <f t="shared" si="183"/>
        <v>0</v>
      </c>
      <c r="CH130" s="145">
        <f t="shared" si="184"/>
        <v>0</v>
      </c>
      <c r="CI130" s="149"/>
      <c r="CJ130" s="150"/>
      <c r="CK130" s="142">
        <f t="shared" si="185"/>
        <v>0</v>
      </c>
      <c r="CL130" s="143">
        <f t="shared" si="186"/>
        <v>0</v>
      </c>
      <c r="CM130" s="146">
        <f t="shared" si="187"/>
        <v>0</v>
      </c>
      <c r="CN130" s="145">
        <f t="shared" si="188"/>
        <v>0</v>
      </c>
      <c r="CO130" s="21">
        <f t="shared" si="189"/>
        <v>0</v>
      </c>
      <c r="CP130" s="22">
        <f t="shared" si="190"/>
        <v>0</v>
      </c>
      <c r="CQ130" s="2">
        <f t="shared" si="133"/>
        <v>9.4666666666666668</v>
      </c>
      <c r="CR130" s="3">
        <f t="shared" si="134"/>
        <v>22</v>
      </c>
      <c r="CS130" s="4">
        <f t="shared" si="135"/>
        <v>0</v>
      </c>
      <c r="CT130" s="5">
        <f t="shared" si="136"/>
        <v>0</v>
      </c>
      <c r="CU130" s="23">
        <f t="shared" si="137"/>
        <v>4.7333333333333334</v>
      </c>
      <c r="CV130" s="6">
        <f t="shared" si="138"/>
        <v>22</v>
      </c>
      <c r="CW130" s="20">
        <f t="shared" si="191"/>
        <v>82</v>
      </c>
      <c r="CX130" s="9" t="str">
        <f t="shared" si="192"/>
        <v>مؤجل(ة)</v>
      </c>
      <c r="CY130" s="10"/>
      <c r="CZ130" s="15"/>
      <c r="DA130" s="12"/>
    </row>
    <row r="131" spans="1:105" ht="29.25" customHeight="1" thickBot="1">
      <c r="B131" s="1">
        <f t="shared" si="193"/>
        <v>33</v>
      </c>
      <c r="C131" s="159" t="s">
        <v>297</v>
      </c>
      <c r="D131" s="138" t="s">
        <v>298</v>
      </c>
      <c r="E131" s="13" t="s">
        <v>667</v>
      </c>
      <c r="F131" s="32">
        <v>36531</v>
      </c>
      <c r="G131" s="33" t="s">
        <v>83</v>
      </c>
      <c r="H131" s="28">
        <v>9.64</v>
      </c>
      <c r="I131" s="29">
        <v>30</v>
      </c>
      <c r="J131" s="30">
        <v>10.96</v>
      </c>
      <c r="K131" s="31">
        <v>30</v>
      </c>
      <c r="L131" s="18">
        <f t="shared" si="139"/>
        <v>10.3</v>
      </c>
      <c r="M131" s="19">
        <f t="shared" si="140"/>
        <v>60</v>
      </c>
      <c r="N131" s="149">
        <v>11</v>
      </c>
      <c r="O131" s="150">
        <v>4</v>
      </c>
      <c r="P131" s="120">
        <f t="shared" si="141"/>
        <v>7.5</v>
      </c>
      <c r="Q131" s="121">
        <f t="shared" si="142"/>
        <v>0</v>
      </c>
      <c r="R131" s="135">
        <v>12.5</v>
      </c>
      <c r="S131" s="136">
        <v>2.5</v>
      </c>
      <c r="T131" s="120">
        <f t="shared" si="143"/>
        <v>7.5</v>
      </c>
      <c r="U131" s="121">
        <f t="shared" si="144"/>
        <v>0</v>
      </c>
      <c r="V131" s="135">
        <v>10</v>
      </c>
      <c r="W131" s="136">
        <v>5</v>
      </c>
      <c r="X131" s="120">
        <f t="shared" si="145"/>
        <v>7.5</v>
      </c>
      <c r="Y131" s="121">
        <f t="shared" si="146"/>
        <v>0</v>
      </c>
      <c r="Z131" s="124">
        <f t="shared" si="147"/>
        <v>7.5</v>
      </c>
      <c r="AA131" s="125">
        <f t="shared" si="148"/>
        <v>0</v>
      </c>
      <c r="AB131" s="136">
        <v>6.5</v>
      </c>
      <c r="AC131" s="126">
        <f t="shared" si="149"/>
        <v>6.5</v>
      </c>
      <c r="AD131" s="127">
        <f t="shared" si="150"/>
        <v>0</v>
      </c>
      <c r="AE131" s="135">
        <v>10</v>
      </c>
      <c r="AF131" s="136">
        <v>0</v>
      </c>
      <c r="AG131" s="120">
        <f t="shared" si="151"/>
        <v>5</v>
      </c>
      <c r="AH131" s="121">
        <f t="shared" si="152"/>
        <v>0</v>
      </c>
      <c r="AI131" s="135">
        <v>10</v>
      </c>
      <c r="AJ131" s="136">
        <v>0</v>
      </c>
      <c r="AK131" s="120">
        <f t="shared" si="153"/>
        <v>5</v>
      </c>
      <c r="AL131" s="121">
        <f t="shared" si="154"/>
        <v>0</v>
      </c>
      <c r="AM131" s="128">
        <f t="shared" si="155"/>
        <v>5.3</v>
      </c>
      <c r="AN131" s="129">
        <f t="shared" si="156"/>
        <v>0</v>
      </c>
      <c r="AO131" s="135">
        <v>11.5</v>
      </c>
      <c r="AP131" s="136">
        <v>3</v>
      </c>
      <c r="AQ131" s="120">
        <f t="shared" si="157"/>
        <v>7.25</v>
      </c>
      <c r="AR131" s="121">
        <f t="shared" si="158"/>
        <v>0</v>
      </c>
      <c r="AS131" s="135">
        <v>17</v>
      </c>
      <c r="AT131" s="136">
        <v>16.5</v>
      </c>
      <c r="AU131" s="120">
        <f t="shared" si="159"/>
        <v>16.75</v>
      </c>
      <c r="AV131" s="121">
        <f t="shared" si="160"/>
        <v>1</v>
      </c>
      <c r="AW131" s="128">
        <f t="shared" si="161"/>
        <v>10.416666666666666</v>
      </c>
      <c r="AX131" s="129">
        <f t="shared" si="162"/>
        <v>3</v>
      </c>
      <c r="AY131" s="137">
        <v>9</v>
      </c>
      <c r="AZ131" s="131">
        <f t="shared" si="163"/>
        <v>9</v>
      </c>
      <c r="BA131" s="132">
        <f t="shared" si="164"/>
        <v>0</v>
      </c>
      <c r="BB131" s="128">
        <f t="shared" si="165"/>
        <v>9</v>
      </c>
      <c r="BC131" s="129">
        <f t="shared" si="166"/>
        <v>0</v>
      </c>
      <c r="BD131" s="133">
        <f t="shared" si="167"/>
        <v>7.45</v>
      </c>
      <c r="BE131" s="134">
        <f t="shared" si="168"/>
        <v>3</v>
      </c>
      <c r="BF131" s="149"/>
      <c r="BG131" s="150"/>
      <c r="BH131" s="142">
        <f t="shared" si="169"/>
        <v>0</v>
      </c>
      <c r="BI131" s="143">
        <f t="shared" si="170"/>
        <v>0</v>
      </c>
      <c r="BJ131" s="149"/>
      <c r="BK131" s="150"/>
      <c r="BL131" s="142">
        <f t="shared" si="171"/>
        <v>0</v>
      </c>
      <c r="BM131" s="143">
        <f t="shared" si="172"/>
        <v>0</v>
      </c>
      <c r="BN131" s="149"/>
      <c r="BO131" s="150"/>
      <c r="BP131" s="142">
        <f t="shared" si="194"/>
        <v>0</v>
      </c>
      <c r="BQ131" s="143">
        <f t="shared" si="195"/>
        <v>0</v>
      </c>
      <c r="BR131" s="149"/>
      <c r="BS131" s="150"/>
      <c r="BT131" s="142">
        <f t="shared" si="173"/>
        <v>0</v>
      </c>
      <c r="BU131" s="143">
        <f t="shared" si="174"/>
        <v>0</v>
      </c>
      <c r="BV131" s="144">
        <f t="shared" si="175"/>
        <v>0</v>
      </c>
      <c r="BW131" s="145">
        <f t="shared" si="176"/>
        <v>0</v>
      </c>
      <c r="BX131" s="149"/>
      <c r="BY131" s="150"/>
      <c r="BZ131" s="142">
        <f t="shared" si="177"/>
        <v>0</v>
      </c>
      <c r="CA131" s="143">
        <f t="shared" si="178"/>
        <v>0</v>
      </c>
      <c r="CB131" s="146">
        <f t="shared" si="179"/>
        <v>0</v>
      </c>
      <c r="CC131" s="145">
        <f t="shared" si="180"/>
        <v>0</v>
      </c>
      <c r="CD131" s="150"/>
      <c r="CE131" s="147">
        <f t="shared" si="181"/>
        <v>0</v>
      </c>
      <c r="CF131" s="148">
        <f t="shared" si="182"/>
        <v>0</v>
      </c>
      <c r="CG131" s="146">
        <f t="shared" si="183"/>
        <v>0</v>
      </c>
      <c r="CH131" s="145">
        <f t="shared" si="184"/>
        <v>0</v>
      </c>
      <c r="CI131" s="149"/>
      <c r="CJ131" s="150"/>
      <c r="CK131" s="142">
        <f t="shared" si="185"/>
        <v>0</v>
      </c>
      <c r="CL131" s="143">
        <f t="shared" si="186"/>
        <v>0</v>
      </c>
      <c r="CM131" s="146">
        <f t="shared" si="187"/>
        <v>0</v>
      </c>
      <c r="CN131" s="145">
        <f t="shared" si="188"/>
        <v>0</v>
      </c>
      <c r="CO131" s="21">
        <f t="shared" si="189"/>
        <v>0</v>
      </c>
      <c r="CP131" s="22">
        <f t="shared" si="190"/>
        <v>0</v>
      </c>
      <c r="CQ131" s="2">
        <f t="shared" si="133"/>
        <v>7.45</v>
      </c>
      <c r="CR131" s="3">
        <f t="shared" si="134"/>
        <v>3</v>
      </c>
      <c r="CS131" s="4">
        <f t="shared" si="135"/>
        <v>0</v>
      </c>
      <c r="CT131" s="5">
        <f t="shared" si="136"/>
        <v>0</v>
      </c>
      <c r="CU131" s="23">
        <f t="shared" si="137"/>
        <v>3.7250000000000001</v>
      </c>
      <c r="CV131" s="6">
        <f t="shared" si="138"/>
        <v>3</v>
      </c>
      <c r="CW131" s="20">
        <f t="shared" si="191"/>
        <v>63</v>
      </c>
      <c r="CX131" s="9" t="str">
        <f t="shared" si="192"/>
        <v>مؤجل(ة)</v>
      </c>
      <c r="CY131" s="10"/>
      <c r="CZ131" s="15"/>
      <c r="DA131" s="12"/>
    </row>
    <row r="132" spans="1:105" ht="29.25" customHeight="1" thickBot="1">
      <c r="B132" s="1">
        <f t="shared" si="193"/>
        <v>34</v>
      </c>
      <c r="C132" s="158" t="s">
        <v>299</v>
      </c>
      <c r="D132" s="138" t="s">
        <v>300</v>
      </c>
      <c r="E132" s="13" t="s">
        <v>668</v>
      </c>
      <c r="F132" s="32">
        <v>35845</v>
      </c>
      <c r="G132" s="33" t="s">
        <v>83</v>
      </c>
      <c r="H132" s="28">
        <v>8.3000000000000007</v>
      </c>
      <c r="I132" s="29">
        <v>30</v>
      </c>
      <c r="J132" s="30">
        <v>12.29</v>
      </c>
      <c r="K132" s="31">
        <v>30</v>
      </c>
      <c r="L132" s="18">
        <f t="shared" si="139"/>
        <v>10.295</v>
      </c>
      <c r="M132" s="19">
        <f t="shared" si="140"/>
        <v>60</v>
      </c>
      <c r="N132" s="149">
        <v>11</v>
      </c>
      <c r="O132" s="150">
        <v>4</v>
      </c>
      <c r="P132" s="120">
        <f t="shared" si="141"/>
        <v>7.5</v>
      </c>
      <c r="Q132" s="121">
        <f t="shared" si="142"/>
        <v>0</v>
      </c>
      <c r="R132" s="135">
        <v>14.5</v>
      </c>
      <c r="S132" s="136">
        <v>8.5</v>
      </c>
      <c r="T132" s="120">
        <f t="shared" si="143"/>
        <v>11.5</v>
      </c>
      <c r="U132" s="121">
        <f t="shared" si="144"/>
        <v>6</v>
      </c>
      <c r="V132" s="135">
        <v>13</v>
      </c>
      <c r="W132" s="136">
        <v>6</v>
      </c>
      <c r="X132" s="120">
        <f t="shared" si="145"/>
        <v>9.5</v>
      </c>
      <c r="Y132" s="121">
        <f t="shared" si="146"/>
        <v>0</v>
      </c>
      <c r="Z132" s="124">
        <f t="shared" si="147"/>
        <v>9.5</v>
      </c>
      <c r="AA132" s="125">
        <f t="shared" si="148"/>
        <v>6</v>
      </c>
      <c r="AB132" s="136">
        <v>17.5</v>
      </c>
      <c r="AC132" s="126">
        <f t="shared" si="149"/>
        <v>17.5</v>
      </c>
      <c r="AD132" s="127">
        <f t="shared" si="150"/>
        <v>3</v>
      </c>
      <c r="AE132" s="135">
        <v>10</v>
      </c>
      <c r="AF132" s="136">
        <v>4.75</v>
      </c>
      <c r="AG132" s="120">
        <f t="shared" si="151"/>
        <v>7.375</v>
      </c>
      <c r="AH132" s="121">
        <f t="shared" si="152"/>
        <v>0</v>
      </c>
      <c r="AI132" s="135">
        <v>11</v>
      </c>
      <c r="AJ132" s="136">
        <v>4.25</v>
      </c>
      <c r="AK132" s="120">
        <f t="shared" si="153"/>
        <v>7.625</v>
      </c>
      <c r="AL132" s="121">
        <f t="shared" si="154"/>
        <v>0</v>
      </c>
      <c r="AM132" s="128">
        <f t="shared" si="155"/>
        <v>9.5</v>
      </c>
      <c r="AN132" s="129">
        <f t="shared" si="156"/>
        <v>3</v>
      </c>
      <c r="AO132" s="135">
        <v>11.5</v>
      </c>
      <c r="AP132" s="136">
        <v>5</v>
      </c>
      <c r="AQ132" s="120">
        <f t="shared" si="157"/>
        <v>8.25</v>
      </c>
      <c r="AR132" s="121">
        <f t="shared" si="158"/>
        <v>0</v>
      </c>
      <c r="AS132" s="135">
        <v>13</v>
      </c>
      <c r="AT132" s="136">
        <v>18</v>
      </c>
      <c r="AU132" s="120">
        <f t="shared" si="159"/>
        <v>15.5</v>
      </c>
      <c r="AV132" s="121">
        <f t="shared" si="160"/>
        <v>1</v>
      </c>
      <c r="AW132" s="128">
        <f t="shared" si="161"/>
        <v>10.666666666666666</v>
      </c>
      <c r="AX132" s="129">
        <f t="shared" si="162"/>
        <v>3</v>
      </c>
      <c r="AY132" s="137">
        <v>7</v>
      </c>
      <c r="AZ132" s="131">
        <f t="shared" si="163"/>
        <v>7</v>
      </c>
      <c r="BA132" s="132">
        <f t="shared" si="164"/>
        <v>0</v>
      </c>
      <c r="BB132" s="128">
        <f t="shared" si="165"/>
        <v>7</v>
      </c>
      <c r="BC132" s="129">
        <f t="shared" si="166"/>
        <v>0</v>
      </c>
      <c r="BD132" s="133">
        <f t="shared" si="167"/>
        <v>9.5666666666666664</v>
      </c>
      <c r="BE132" s="134">
        <f t="shared" si="168"/>
        <v>12</v>
      </c>
      <c r="BF132" s="149"/>
      <c r="BG132" s="150"/>
      <c r="BH132" s="142">
        <f t="shared" si="169"/>
        <v>0</v>
      </c>
      <c r="BI132" s="143">
        <f t="shared" si="170"/>
        <v>0</v>
      </c>
      <c r="BJ132" s="149"/>
      <c r="BK132" s="150"/>
      <c r="BL132" s="142">
        <f t="shared" si="171"/>
        <v>0</v>
      </c>
      <c r="BM132" s="143">
        <f t="shared" si="172"/>
        <v>0</v>
      </c>
      <c r="BN132" s="149"/>
      <c r="BO132" s="150"/>
      <c r="BP132" s="142">
        <f t="shared" si="194"/>
        <v>0</v>
      </c>
      <c r="BQ132" s="143">
        <f t="shared" si="195"/>
        <v>0</v>
      </c>
      <c r="BR132" s="149"/>
      <c r="BS132" s="150"/>
      <c r="BT132" s="142">
        <f t="shared" si="173"/>
        <v>0</v>
      </c>
      <c r="BU132" s="143">
        <f t="shared" si="174"/>
        <v>0</v>
      </c>
      <c r="BV132" s="144">
        <f t="shared" si="175"/>
        <v>0</v>
      </c>
      <c r="BW132" s="145">
        <f t="shared" si="176"/>
        <v>0</v>
      </c>
      <c r="BX132" s="149"/>
      <c r="BY132" s="150"/>
      <c r="BZ132" s="142">
        <f t="shared" si="177"/>
        <v>0</v>
      </c>
      <c r="CA132" s="143">
        <f t="shared" si="178"/>
        <v>0</v>
      </c>
      <c r="CB132" s="146">
        <f t="shared" si="179"/>
        <v>0</v>
      </c>
      <c r="CC132" s="145">
        <f t="shared" si="180"/>
        <v>0</v>
      </c>
      <c r="CD132" s="150"/>
      <c r="CE132" s="147">
        <f t="shared" si="181"/>
        <v>0</v>
      </c>
      <c r="CF132" s="148">
        <f t="shared" si="182"/>
        <v>0</v>
      </c>
      <c r="CG132" s="146">
        <f t="shared" si="183"/>
        <v>0</v>
      </c>
      <c r="CH132" s="145">
        <f t="shared" si="184"/>
        <v>0</v>
      </c>
      <c r="CI132" s="149"/>
      <c r="CJ132" s="150"/>
      <c r="CK132" s="142">
        <f t="shared" si="185"/>
        <v>0</v>
      </c>
      <c r="CL132" s="143">
        <f t="shared" si="186"/>
        <v>0</v>
      </c>
      <c r="CM132" s="146">
        <f t="shared" si="187"/>
        <v>0</v>
      </c>
      <c r="CN132" s="145">
        <f t="shared" si="188"/>
        <v>0</v>
      </c>
      <c r="CO132" s="21">
        <f t="shared" si="189"/>
        <v>0</v>
      </c>
      <c r="CP132" s="22">
        <f t="shared" si="190"/>
        <v>0</v>
      </c>
      <c r="CQ132" s="2">
        <f t="shared" si="133"/>
        <v>9.5666666666666664</v>
      </c>
      <c r="CR132" s="3">
        <f t="shared" si="134"/>
        <v>12</v>
      </c>
      <c r="CS132" s="4">
        <f t="shared" si="135"/>
        <v>0</v>
      </c>
      <c r="CT132" s="5">
        <f t="shared" si="136"/>
        <v>0</v>
      </c>
      <c r="CU132" s="23">
        <f t="shared" si="137"/>
        <v>4.7833333333333332</v>
      </c>
      <c r="CV132" s="6">
        <f t="shared" si="138"/>
        <v>12</v>
      </c>
      <c r="CW132" s="20">
        <f t="shared" si="191"/>
        <v>72</v>
      </c>
      <c r="CX132" s="9" t="str">
        <f t="shared" si="192"/>
        <v>مؤجل(ة)</v>
      </c>
      <c r="CZ132" s="16"/>
      <c r="DA132" s="12"/>
    </row>
    <row r="133" spans="1:105" ht="29.25" customHeight="1" thickBot="1">
      <c r="B133" s="1">
        <f t="shared" si="193"/>
        <v>35</v>
      </c>
      <c r="C133" s="162" t="s">
        <v>301</v>
      </c>
      <c r="D133" s="138" t="s">
        <v>282</v>
      </c>
      <c r="E133" s="13" t="s">
        <v>669</v>
      </c>
      <c r="F133" s="32">
        <v>36364</v>
      </c>
      <c r="G133" s="33" t="s">
        <v>83</v>
      </c>
      <c r="H133" s="28">
        <v>12.84</v>
      </c>
      <c r="I133" s="29">
        <v>30</v>
      </c>
      <c r="J133" s="30">
        <v>14.24</v>
      </c>
      <c r="K133" s="31">
        <v>30</v>
      </c>
      <c r="L133" s="18">
        <f t="shared" si="139"/>
        <v>13.54</v>
      </c>
      <c r="M133" s="19">
        <f t="shared" si="140"/>
        <v>60</v>
      </c>
      <c r="N133" s="149">
        <v>11</v>
      </c>
      <c r="O133" s="150">
        <v>12</v>
      </c>
      <c r="P133" s="120">
        <f t="shared" si="141"/>
        <v>11.5</v>
      </c>
      <c r="Q133" s="121">
        <f t="shared" si="142"/>
        <v>6</v>
      </c>
      <c r="R133" s="135">
        <v>16</v>
      </c>
      <c r="S133" s="136">
        <v>11.25</v>
      </c>
      <c r="T133" s="120">
        <f t="shared" si="143"/>
        <v>13.625</v>
      </c>
      <c r="U133" s="121">
        <f t="shared" si="144"/>
        <v>6</v>
      </c>
      <c r="V133" s="135">
        <v>16.5</v>
      </c>
      <c r="W133" s="136">
        <v>12.5</v>
      </c>
      <c r="X133" s="120">
        <f t="shared" si="145"/>
        <v>14.5</v>
      </c>
      <c r="Y133" s="121">
        <f t="shared" si="146"/>
        <v>5</v>
      </c>
      <c r="Z133" s="124">
        <f t="shared" si="147"/>
        <v>13.208333333333334</v>
      </c>
      <c r="AA133" s="125">
        <f t="shared" si="148"/>
        <v>17</v>
      </c>
      <c r="AB133" s="136">
        <v>17</v>
      </c>
      <c r="AC133" s="126">
        <f t="shared" si="149"/>
        <v>17</v>
      </c>
      <c r="AD133" s="127">
        <f t="shared" si="150"/>
        <v>3</v>
      </c>
      <c r="AE133" s="135">
        <v>12.5</v>
      </c>
      <c r="AF133" s="136">
        <v>8</v>
      </c>
      <c r="AG133" s="120">
        <f t="shared" si="151"/>
        <v>10.25</v>
      </c>
      <c r="AH133" s="121">
        <f t="shared" si="152"/>
        <v>3</v>
      </c>
      <c r="AI133" s="135">
        <v>10</v>
      </c>
      <c r="AJ133" s="136">
        <v>3</v>
      </c>
      <c r="AK133" s="120">
        <f t="shared" si="153"/>
        <v>6.5</v>
      </c>
      <c r="AL133" s="121">
        <f t="shared" si="154"/>
        <v>0</v>
      </c>
      <c r="AM133" s="128">
        <f t="shared" si="155"/>
        <v>10.1</v>
      </c>
      <c r="AN133" s="129">
        <f t="shared" si="156"/>
        <v>9</v>
      </c>
      <c r="AO133" s="135">
        <v>11.5</v>
      </c>
      <c r="AP133" s="136">
        <v>8</v>
      </c>
      <c r="AQ133" s="120">
        <f t="shared" si="157"/>
        <v>9.75</v>
      </c>
      <c r="AR133" s="121">
        <f t="shared" si="158"/>
        <v>0</v>
      </c>
      <c r="AS133" s="135">
        <v>13</v>
      </c>
      <c r="AT133" s="136">
        <v>17.5</v>
      </c>
      <c r="AU133" s="120">
        <f t="shared" si="159"/>
        <v>15.25</v>
      </c>
      <c r="AV133" s="121">
        <f t="shared" si="160"/>
        <v>1</v>
      </c>
      <c r="AW133" s="128">
        <f t="shared" si="161"/>
        <v>11.583333333333334</v>
      </c>
      <c r="AX133" s="129">
        <f t="shared" si="162"/>
        <v>3</v>
      </c>
      <c r="AY133" s="137">
        <v>14</v>
      </c>
      <c r="AZ133" s="131">
        <f t="shared" si="163"/>
        <v>14</v>
      </c>
      <c r="BA133" s="132">
        <f t="shared" si="164"/>
        <v>1</v>
      </c>
      <c r="BB133" s="128">
        <f t="shared" si="165"/>
        <v>14</v>
      </c>
      <c r="BC133" s="129">
        <f t="shared" si="166"/>
        <v>1</v>
      </c>
      <c r="BD133" s="133">
        <f t="shared" si="167"/>
        <v>11.9</v>
      </c>
      <c r="BE133" s="134">
        <f t="shared" si="168"/>
        <v>30</v>
      </c>
      <c r="BF133" s="149"/>
      <c r="BG133" s="150"/>
      <c r="BH133" s="142">
        <f t="shared" si="169"/>
        <v>0</v>
      </c>
      <c r="BI133" s="143">
        <f t="shared" si="170"/>
        <v>0</v>
      </c>
      <c r="BJ133" s="149"/>
      <c r="BK133" s="150"/>
      <c r="BL133" s="142">
        <f t="shared" si="171"/>
        <v>0</v>
      </c>
      <c r="BM133" s="143">
        <f t="shared" si="172"/>
        <v>0</v>
      </c>
      <c r="BN133" s="149"/>
      <c r="BO133" s="150"/>
      <c r="BP133" s="142">
        <f t="shared" si="194"/>
        <v>0</v>
      </c>
      <c r="BQ133" s="143">
        <f t="shared" si="195"/>
        <v>0</v>
      </c>
      <c r="BR133" s="149"/>
      <c r="BS133" s="150"/>
      <c r="BT133" s="142">
        <f t="shared" si="173"/>
        <v>0</v>
      </c>
      <c r="BU133" s="143">
        <f t="shared" si="174"/>
        <v>0</v>
      </c>
      <c r="BV133" s="144">
        <f t="shared" si="175"/>
        <v>0</v>
      </c>
      <c r="BW133" s="145">
        <f t="shared" si="176"/>
        <v>0</v>
      </c>
      <c r="BX133" s="149"/>
      <c r="BY133" s="150"/>
      <c r="BZ133" s="142">
        <f t="shared" si="177"/>
        <v>0</v>
      </c>
      <c r="CA133" s="143">
        <f t="shared" si="178"/>
        <v>0</v>
      </c>
      <c r="CB133" s="146">
        <f t="shared" si="179"/>
        <v>0</v>
      </c>
      <c r="CC133" s="145">
        <f t="shared" si="180"/>
        <v>0</v>
      </c>
      <c r="CD133" s="150"/>
      <c r="CE133" s="147">
        <f t="shared" si="181"/>
        <v>0</v>
      </c>
      <c r="CF133" s="148">
        <f t="shared" si="182"/>
        <v>0</v>
      </c>
      <c r="CG133" s="146">
        <f t="shared" si="183"/>
        <v>0</v>
      </c>
      <c r="CH133" s="145">
        <f t="shared" si="184"/>
        <v>0</v>
      </c>
      <c r="CI133" s="149"/>
      <c r="CJ133" s="150"/>
      <c r="CK133" s="142">
        <f t="shared" si="185"/>
        <v>0</v>
      </c>
      <c r="CL133" s="143">
        <f t="shared" si="186"/>
        <v>0</v>
      </c>
      <c r="CM133" s="146">
        <f t="shared" si="187"/>
        <v>0</v>
      </c>
      <c r="CN133" s="145">
        <f t="shared" si="188"/>
        <v>0</v>
      </c>
      <c r="CO133" s="21">
        <f t="shared" si="189"/>
        <v>0</v>
      </c>
      <c r="CP133" s="22">
        <f t="shared" si="190"/>
        <v>0</v>
      </c>
      <c r="CQ133" s="2">
        <f t="shared" si="133"/>
        <v>11.9</v>
      </c>
      <c r="CR133" s="3">
        <f t="shared" si="134"/>
        <v>30</v>
      </c>
      <c r="CS133" s="4">
        <f t="shared" si="135"/>
        <v>0</v>
      </c>
      <c r="CT133" s="5">
        <f t="shared" si="136"/>
        <v>0</v>
      </c>
      <c r="CU133" s="23">
        <f t="shared" si="137"/>
        <v>5.95</v>
      </c>
      <c r="CV133" s="6">
        <f t="shared" si="138"/>
        <v>30</v>
      </c>
      <c r="CW133" s="20">
        <f t="shared" si="191"/>
        <v>90</v>
      </c>
      <c r="CX133" s="9" t="str">
        <f t="shared" si="192"/>
        <v>مؤجل(ة)</v>
      </c>
      <c r="CZ133" s="16"/>
      <c r="DA133" s="12"/>
    </row>
    <row r="134" spans="1:105" ht="29.25" customHeight="1" thickBot="1">
      <c r="B134" s="1">
        <f t="shared" si="193"/>
        <v>36</v>
      </c>
      <c r="C134" s="177" t="s">
        <v>302</v>
      </c>
      <c r="D134" s="138" t="s">
        <v>303</v>
      </c>
      <c r="E134" s="34" t="s">
        <v>670</v>
      </c>
      <c r="F134" s="32">
        <v>34762</v>
      </c>
      <c r="G134" s="33" t="s">
        <v>83</v>
      </c>
      <c r="H134" s="28">
        <v>10.39</v>
      </c>
      <c r="I134" s="29">
        <v>30</v>
      </c>
      <c r="J134" s="30">
        <v>10.88</v>
      </c>
      <c r="K134" s="31">
        <v>30</v>
      </c>
      <c r="L134" s="18">
        <f t="shared" si="139"/>
        <v>10.635000000000002</v>
      </c>
      <c r="M134" s="19">
        <f t="shared" si="140"/>
        <v>60</v>
      </c>
      <c r="N134" s="149">
        <v>11</v>
      </c>
      <c r="O134" s="150">
        <v>9</v>
      </c>
      <c r="P134" s="120">
        <f t="shared" si="141"/>
        <v>10</v>
      </c>
      <c r="Q134" s="121">
        <f t="shared" si="142"/>
        <v>6</v>
      </c>
      <c r="R134" s="135">
        <v>14.5</v>
      </c>
      <c r="S134" s="136">
        <v>9</v>
      </c>
      <c r="T134" s="120">
        <f t="shared" si="143"/>
        <v>11.75</v>
      </c>
      <c r="U134" s="121">
        <f t="shared" si="144"/>
        <v>6</v>
      </c>
      <c r="V134" s="135">
        <v>8</v>
      </c>
      <c r="W134" s="136">
        <v>4.5</v>
      </c>
      <c r="X134" s="120">
        <f t="shared" si="145"/>
        <v>6.25</v>
      </c>
      <c r="Y134" s="121">
        <f t="shared" si="146"/>
        <v>0</v>
      </c>
      <c r="Z134" s="124">
        <f t="shared" si="147"/>
        <v>9.3333333333333339</v>
      </c>
      <c r="AA134" s="125">
        <f t="shared" si="148"/>
        <v>12</v>
      </c>
      <c r="AB134" s="136">
        <v>18</v>
      </c>
      <c r="AC134" s="126">
        <f t="shared" si="149"/>
        <v>18</v>
      </c>
      <c r="AD134" s="127">
        <f t="shared" si="150"/>
        <v>3</v>
      </c>
      <c r="AE134" s="135">
        <v>10.5</v>
      </c>
      <c r="AF134" s="136">
        <v>1</v>
      </c>
      <c r="AG134" s="120">
        <f t="shared" si="151"/>
        <v>5.75</v>
      </c>
      <c r="AH134" s="121">
        <f t="shared" si="152"/>
        <v>0</v>
      </c>
      <c r="AI134" s="135">
        <v>8</v>
      </c>
      <c r="AJ134" s="136">
        <v>0</v>
      </c>
      <c r="AK134" s="120">
        <f t="shared" si="153"/>
        <v>4</v>
      </c>
      <c r="AL134" s="121">
        <f t="shared" si="154"/>
        <v>0</v>
      </c>
      <c r="AM134" s="128">
        <f t="shared" si="155"/>
        <v>7.5</v>
      </c>
      <c r="AN134" s="129">
        <f t="shared" si="156"/>
        <v>3</v>
      </c>
      <c r="AO134" s="135">
        <v>11.5</v>
      </c>
      <c r="AP134" s="136">
        <v>6</v>
      </c>
      <c r="AQ134" s="120">
        <f t="shared" si="157"/>
        <v>8.75</v>
      </c>
      <c r="AR134" s="121">
        <f t="shared" si="158"/>
        <v>0</v>
      </c>
      <c r="AS134" s="135">
        <v>17</v>
      </c>
      <c r="AT134" s="136">
        <v>19</v>
      </c>
      <c r="AU134" s="120">
        <f t="shared" si="159"/>
        <v>18</v>
      </c>
      <c r="AV134" s="121">
        <f t="shared" si="160"/>
        <v>1</v>
      </c>
      <c r="AW134" s="128">
        <f t="shared" si="161"/>
        <v>11.833333333333334</v>
      </c>
      <c r="AX134" s="129">
        <f t="shared" si="162"/>
        <v>3</v>
      </c>
      <c r="AY134" s="137">
        <v>15</v>
      </c>
      <c r="AZ134" s="131">
        <f t="shared" si="163"/>
        <v>15</v>
      </c>
      <c r="BA134" s="132">
        <f t="shared" si="164"/>
        <v>1</v>
      </c>
      <c r="BB134" s="128">
        <f t="shared" si="165"/>
        <v>15</v>
      </c>
      <c r="BC134" s="129">
        <f t="shared" si="166"/>
        <v>1</v>
      </c>
      <c r="BD134" s="133">
        <f t="shared" si="167"/>
        <v>9.6</v>
      </c>
      <c r="BE134" s="134">
        <f t="shared" si="168"/>
        <v>19</v>
      </c>
      <c r="BF134" s="149"/>
      <c r="BG134" s="150"/>
      <c r="BH134" s="142">
        <f t="shared" si="169"/>
        <v>0</v>
      </c>
      <c r="BI134" s="143">
        <f t="shared" si="170"/>
        <v>0</v>
      </c>
      <c r="BJ134" s="149"/>
      <c r="BK134" s="150"/>
      <c r="BL134" s="142">
        <f t="shared" si="171"/>
        <v>0</v>
      </c>
      <c r="BM134" s="143">
        <f t="shared" si="172"/>
        <v>0</v>
      </c>
      <c r="BN134" s="149"/>
      <c r="BO134" s="150"/>
      <c r="BP134" s="142">
        <f t="shared" si="194"/>
        <v>0</v>
      </c>
      <c r="BQ134" s="143">
        <f t="shared" si="195"/>
        <v>0</v>
      </c>
      <c r="BR134" s="149"/>
      <c r="BS134" s="150"/>
      <c r="BT134" s="142">
        <f t="shared" si="173"/>
        <v>0</v>
      </c>
      <c r="BU134" s="143">
        <f t="shared" si="174"/>
        <v>0</v>
      </c>
      <c r="BV134" s="144">
        <f t="shared" si="175"/>
        <v>0</v>
      </c>
      <c r="BW134" s="145">
        <f t="shared" si="176"/>
        <v>0</v>
      </c>
      <c r="BX134" s="149"/>
      <c r="BY134" s="150"/>
      <c r="BZ134" s="142">
        <f t="shared" si="177"/>
        <v>0</v>
      </c>
      <c r="CA134" s="143">
        <f t="shared" si="178"/>
        <v>0</v>
      </c>
      <c r="CB134" s="146">
        <f t="shared" si="179"/>
        <v>0</v>
      </c>
      <c r="CC134" s="145">
        <f t="shared" si="180"/>
        <v>0</v>
      </c>
      <c r="CD134" s="150"/>
      <c r="CE134" s="147">
        <f t="shared" si="181"/>
        <v>0</v>
      </c>
      <c r="CF134" s="148">
        <f t="shared" si="182"/>
        <v>0</v>
      </c>
      <c r="CG134" s="146">
        <f t="shared" si="183"/>
        <v>0</v>
      </c>
      <c r="CH134" s="145">
        <f t="shared" si="184"/>
        <v>0</v>
      </c>
      <c r="CI134" s="149"/>
      <c r="CJ134" s="150"/>
      <c r="CK134" s="142">
        <f t="shared" si="185"/>
        <v>0</v>
      </c>
      <c r="CL134" s="143">
        <f t="shared" si="186"/>
        <v>0</v>
      </c>
      <c r="CM134" s="146">
        <f t="shared" si="187"/>
        <v>0</v>
      </c>
      <c r="CN134" s="145">
        <f t="shared" si="188"/>
        <v>0</v>
      </c>
      <c r="CO134" s="21">
        <f t="shared" si="189"/>
        <v>0</v>
      </c>
      <c r="CP134" s="22">
        <f t="shared" si="190"/>
        <v>0</v>
      </c>
      <c r="CQ134" s="2">
        <f t="shared" si="133"/>
        <v>9.6</v>
      </c>
      <c r="CR134" s="3">
        <f t="shared" si="134"/>
        <v>19</v>
      </c>
      <c r="CS134" s="4">
        <f t="shared" si="135"/>
        <v>0</v>
      </c>
      <c r="CT134" s="5">
        <f t="shared" si="136"/>
        <v>0</v>
      </c>
      <c r="CU134" s="23">
        <f t="shared" si="137"/>
        <v>4.8</v>
      </c>
      <c r="CV134" s="6">
        <f t="shared" si="138"/>
        <v>19</v>
      </c>
      <c r="CW134" s="20">
        <f t="shared" si="191"/>
        <v>79</v>
      </c>
      <c r="CX134" s="9" t="str">
        <f t="shared" si="192"/>
        <v>مؤجل(ة)</v>
      </c>
      <c r="CY134" s="10"/>
      <c r="CZ134" s="15"/>
      <c r="DA134" s="12"/>
    </row>
    <row r="135" spans="1:105" ht="29.25" hidden="1" customHeight="1" thickBot="1">
      <c r="B135" s="1">
        <f t="shared" si="193"/>
        <v>37</v>
      </c>
      <c r="C135" s="138"/>
      <c r="D135" s="138"/>
      <c r="E135" s="11"/>
      <c r="F135" s="32"/>
      <c r="G135" s="33"/>
      <c r="H135" s="28"/>
      <c r="I135" s="29"/>
      <c r="J135" s="30"/>
      <c r="K135" s="31"/>
      <c r="L135" s="18">
        <f t="shared" si="139"/>
        <v>0</v>
      </c>
      <c r="M135" s="19">
        <f t="shared" si="140"/>
        <v>0</v>
      </c>
      <c r="N135" s="149"/>
      <c r="O135" s="150"/>
      <c r="P135" s="120">
        <f t="shared" si="141"/>
        <v>0</v>
      </c>
      <c r="Q135" s="121">
        <f t="shared" si="142"/>
        <v>0</v>
      </c>
      <c r="R135" s="135"/>
      <c r="S135" s="136"/>
      <c r="T135" s="120">
        <f t="shared" si="143"/>
        <v>0</v>
      </c>
      <c r="U135" s="121">
        <f t="shared" si="144"/>
        <v>0</v>
      </c>
      <c r="V135" s="135"/>
      <c r="W135" s="136"/>
      <c r="X135" s="120">
        <f t="shared" si="145"/>
        <v>0</v>
      </c>
      <c r="Y135" s="121">
        <f t="shared" si="146"/>
        <v>0</v>
      </c>
      <c r="Z135" s="124">
        <f t="shared" si="147"/>
        <v>0</v>
      </c>
      <c r="AA135" s="125">
        <f t="shared" si="148"/>
        <v>0</v>
      </c>
      <c r="AB135" s="136"/>
      <c r="AC135" s="126">
        <f t="shared" si="149"/>
        <v>0</v>
      </c>
      <c r="AD135" s="127">
        <f t="shared" si="150"/>
        <v>0</v>
      </c>
      <c r="AE135" s="135"/>
      <c r="AF135" s="136"/>
      <c r="AG135" s="120">
        <f t="shared" si="151"/>
        <v>0</v>
      </c>
      <c r="AH135" s="121">
        <f t="shared" si="152"/>
        <v>0</v>
      </c>
      <c r="AI135" s="135"/>
      <c r="AJ135" s="136"/>
      <c r="AK135" s="120">
        <f t="shared" si="153"/>
        <v>0</v>
      </c>
      <c r="AL135" s="121">
        <f t="shared" si="154"/>
        <v>0</v>
      </c>
      <c r="AM135" s="128">
        <f t="shared" si="155"/>
        <v>0</v>
      </c>
      <c r="AN135" s="129">
        <f t="shared" si="156"/>
        <v>0</v>
      </c>
      <c r="AO135" s="135"/>
      <c r="AP135" s="136"/>
      <c r="AQ135" s="120">
        <f t="shared" si="157"/>
        <v>0</v>
      </c>
      <c r="AR135" s="121">
        <f t="shared" si="158"/>
        <v>0</v>
      </c>
      <c r="AS135" s="135"/>
      <c r="AT135" s="136"/>
      <c r="AU135" s="120">
        <f t="shared" si="159"/>
        <v>0</v>
      </c>
      <c r="AV135" s="121">
        <f t="shared" si="160"/>
        <v>0</v>
      </c>
      <c r="AW135" s="128">
        <f t="shared" si="161"/>
        <v>0</v>
      </c>
      <c r="AX135" s="129">
        <f t="shared" si="162"/>
        <v>0</v>
      </c>
      <c r="AY135" s="137"/>
      <c r="AZ135" s="131">
        <f t="shared" si="163"/>
        <v>0</v>
      </c>
      <c r="BA135" s="132">
        <f t="shared" si="164"/>
        <v>0</v>
      </c>
      <c r="BB135" s="128">
        <f t="shared" si="165"/>
        <v>0</v>
      </c>
      <c r="BC135" s="129">
        <f t="shared" si="166"/>
        <v>0</v>
      </c>
      <c r="BD135" s="133">
        <f t="shared" si="167"/>
        <v>0</v>
      </c>
      <c r="BE135" s="134">
        <f t="shared" si="168"/>
        <v>0</v>
      </c>
      <c r="BF135" s="149"/>
      <c r="BG135" s="150"/>
      <c r="BH135" s="142">
        <f t="shared" si="169"/>
        <v>0</v>
      </c>
      <c r="BI135" s="143">
        <f t="shared" si="170"/>
        <v>0</v>
      </c>
      <c r="BJ135" s="149"/>
      <c r="BK135" s="150"/>
      <c r="BL135" s="142">
        <f t="shared" si="171"/>
        <v>0</v>
      </c>
      <c r="BM135" s="143">
        <f t="shared" si="172"/>
        <v>0</v>
      </c>
      <c r="BN135" s="149"/>
      <c r="BO135" s="150"/>
      <c r="BP135" s="142">
        <f t="shared" si="194"/>
        <v>0</v>
      </c>
      <c r="BQ135" s="143">
        <f t="shared" si="195"/>
        <v>0</v>
      </c>
      <c r="BR135" s="149"/>
      <c r="BS135" s="150"/>
      <c r="BT135" s="142">
        <f t="shared" si="173"/>
        <v>0</v>
      </c>
      <c r="BU135" s="143">
        <f t="shared" si="174"/>
        <v>0</v>
      </c>
      <c r="BV135" s="144">
        <f t="shared" si="175"/>
        <v>0</v>
      </c>
      <c r="BW135" s="145">
        <f t="shared" si="176"/>
        <v>0</v>
      </c>
      <c r="BX135" s="149"/>
      <c r="BY135" s="150"/>
      <c r="BZ135" s="142">
        <f t="shared" si="177"/>
        <v>0</v>
      </c>
      <c r="CA135" s="143">
        <f t="shared" si="178"/>
        <v>0</v>
      </c>
      <c r="CB135" s="146">
        <f t="shared" si="179"/>
        <v>0</v>
      </c>
      <c r="CC135" s="145">
        <f t="shared" si="180"/>
        <v>0</v>
      </c>
      <c r="CD135" s="150"/>
      <c r="CE135" s="147">
        <f t="shared" si="181"/>
        <v>0</v>
      </c>
      <c r="CF135" s="148">
        <f t="shared" si="182"/>
        <v>0</v>
      </c>
      <c r="CG135" s="146">
        <f t="shared" si="183"/>
        <v>0</v>
      </c>
      <c r="CH135" s="145">
        <f t="shared" si="184"/>
        <v>0</v>
      </c>
      <c r="CI135" s="149"/>
      <c r="CJ135" s="150"/>
      <c r="CK135" s="142">
        <f t="shared" si="185"/>
        <v>0</v>
      </c>
      <c r="CL135" s="143">
        <f t="shared" si="186"/>
        <v>0</v>
      </c>
      <c r="CM135" s="146">
        <f t="shared" si="187"/>
        <v>0</v>
      </c>
      <c r="CN135" s="145">
        <f t="shared" si="188"/>
        <v>0</v>
      </c>
      <c r="CO135" s="21">
        <f t="shared" si="189"/>
        <v>0</v>
      </c>
      <c r="CP135" s="22">
        <f t="shared" si="190"/>
        <v>0</v>
      </c>
      <c r="CQ135" s="2">
        <f t="shared" si="133"/>
        <v>0</v>
      </c>
      <c r="CR135" s="3">
        <f t="shared" si="134"/>
        <v>0</v>
      </c>
      <c r="CS135" s="4">
        <f t="shared" si="135"/>
        <v>0</v>
      </c>
      <c r="CT135" s="5">
        <f t="shared" si="136"/>
        <v>0</v>
      </c>
      <c r="CU135" s="23">
        <f t="shared" si="137"/>
        <v>0</v>
      </c>
      <c r="CV135" s="6">
        <f t="shared" si="138"/>
        <v>0</v>
      </c>
      <c r="CW135" s="20">
        <f t="shared" si="191"/>
        <v>0</v>
      </c>
      <c r="CX135" s="9" t="str">
        <f t="shared" si="192"/>
        <v>مؤجل(ة)</v>
      </c>
      <c r="CZ135" s="16"/>
      <c r="DA135" s="12"/>
    </row>
    <row r="136" spans="1:105" ht="29.25" hidden="1" customHeight="1" thickBot="1">
      <c r="B136" s="1">
        <f t="shared" si="193"/>
        <v>38</v>
      </c>
      <c r="C136" s="138"/>
      <c r="D136" s="138"/>
      <c r="E136" s="13"/>
      <c r="F136" s="32"/>
      <c r="G136" s="33"/>
      <c r="H136" s="28"/>
      <c r="I136" s="29"/>
      <c r="J136" s="30"/>
      <c r="K136" s="31"/>
      <c r="L136" s="18">
        <f t="shared" si="139"/>
        <v>0</v>
      </c>
      <c r="M136" s="19">
        <f t="shared" si="140"/>
        <v>0</v>
      </c>
      <c r="N136" s="149"/>
      <c r="O136" s="150"/>
      <c r="P136" s="120">
        <f t="shared" si="141"/>
        <v>0</v>
      </c>
      <c r="Q136" s="121">
        <f t="shared" si="142"/>
        <v>0</v>
      </c>
      <c r="R136" s="135"/>
      <c r="S136" s="136"/>
      <c r="T136" s="120">
        <f t="shared" si="143"/>
        <v>0</v>
      </c>
      <c r="U136" s="121">
        <f t="shared" si="144"/>
        <v>0</v>
      </c>
      <c r="V136" s="135"/>
      <c r="W136" s="136"/>
      <c r="X136" s="120">
        <f t="shared" si="145"/>
        <v>0</v>
      </c>
      <c r="Y136" s="121">
        <f t="shared" si="146"/>
        <v>0</v>
      </c>
      <c r="Z136" s="124">
        <f t="shared" si="147"/>
        <v>0</v>
      </c>
      <c r="AA136" s="125">
        <f t="shared" si="148"/>
        <v>0</v>
      </c>
      <c r="AB136" s="136"/>
      <c r="AC136" s="126">
        <f t="shared" si="149"/>
        <v>0</v>
      </c>
      <c r="AD136" s="127">
        <f t="shared" si="150"/>
        <v>0</v>
      </c>
      <c r="AE136" s="135"/>
      <c r="AF136" s="136"/>
      <c r="AG136" s="120">
        <f t="shared" si="151"/>
        <v>0</v>
      </c>
      <c r="AH136" s="121">
        <f t="shared" si="152"/>
        <v>0</v>
      </c>
      <c r="AI136" s="135"/>
      <c r="AJ136" s="136"/>
      <c r="AK136" s="120">
        <f t="shared" si="153"/>
        <v>0</v>
      </c>
      <c r="AL136" s="121">
        <f t="shared" si="154"/>
        <v>0</v>
      </c>
      <c r="AM136" s="128">
        <f t="shared" si="155"/>
        <v>0</v>
      </c>
      <c r="AN136" s="129">
        <f t="shared" si="156"/>
        <v>0</v>
      </c>
      <c r="AO136" s="135"/>
      <c r="AP136" s="136"/>
      <c r="AQ136" s="120">
        <f t="shared" si="157"/>
        <v>0</v>
      </c>
      <c r="AR136" s="121">
        <f t="shared" si="158"/>
        <v>0</v>
      </c>
      <c r="AS136" s="135"/>
      <c r="AT136" s="136"/>
      <c r="AU136" s="120">
        <f t="shared" si="159"/>
        <v>0</v>
      </c>
      <c r="AV136" s="121">
        <f t="shared" si="160"/>
        <v>0</v>
      </c>
      <c r="AW136" s="128">
        <f t="shared" si="161"/>
        <v>0</v>
      </c>
      <c r="AX136" s="129">
        <f t="shared" si="162"/>
        <v>0</v>
      </c>
      <c r="AY136" s="137"/>
      <c r="AZ136" s="131">
        <f t="shared" si="163"/>
        <v>0</v>
      </c>
      <c r="BA136" s="132">
        <f t="shared" si="164"/>
        <v>0</v>
      </c>
      <c r="BB136" s="128">
        <f t="shared" si="165"/>
        <v>0</v>
      </c>
      <c r="BC136" s="129">
        <f t="shared" si="166"/>
        <v>0</v>
      </c>
      <c r="BD136" s="133">
        <f t="shared" si="167"/>
        <v>0</v>
      </c>
      <c r="BE136" s="134">
        <f t="shared" si="168"/>
        <v>0</v>
      </c>
      <c r="BF136" s="149"/>
      <c r="BG136" s="150"/>
      <c r="BH136" s="142">
        <f t="shared" si="169"/>
        <v>0</v>
      </c>
      <c r="BI136" s="143">
        <f t="shared" si="170"/>
        <v>0</v>
      </c>
      <c r="BJ136" s="149"/>
      <c r="BK136" s="150"/>
      <c r="BL136" s="142">
        <f t="shared" si="171"/>
        <v>0</v>
      </c>
      <c r="BM136" s="143">
        <f t="shared" si="172"/>
        <v>0</v>
      </c>
      <c r="BN136" s="149"/>
      <c r="BO136" s="150"/>
      <c r="BP136" s="142">
        <f t="shared" si="194"/>
        <v>0</v>
      </c>
      <c r="BQ136" s="143">
        <f t="shared" si="195"/>
        <v>0</v>
      </c>
      <c r="BR136" s="149"/>
      <c r="BS136" s="150"/>
      <c r="BT136" s="142">
        <f t="shared" si="173"/>
        <v>0</v>
      </c>
      <c r="BU136" s="143">
        <f t="shared" si="174"/>
        <v>0</v>
      </c>
      <c r="BV136" s="144">
        <f t="shared" si="175"/>
        <v>0</v>
      </c>
      <c r="BW136" s="145">
        <f t="shared" si="176"/>
        <v>0</v>
      </c>
      <c r="BX136" s="149"/>
      <c r="BY136" s="150"/>
      <c r="BZ136" s="142">
        <f t="shared" si="177"/>
        <v>0</v>
      </c>
      <c r="CA136" s="143">
        <f t="shared" si="178"/>
        <v>0</v>
      </c>
      <c r="CB136" s="146">
        <f t="shared" si="179"/>
        <v>0</v>
      </c>
      <c r="CC136" s="145">
        <f t="shared" si="180"/>
        <v>0</v>
      </c>
      <c r="CD136" s="150"/>
      <c r="CE136" s="147">
        <f t="shared" si="181"/>
        <v>0</v>
      </c>
      <c r="CF136" s="148">
        <f t="shared" si="182"/>
        <v>0</v>
      </c>
      <c r="CG136" s="146">
        <f t="shared" si="183"/>
        <v>0</v>
      </c>
      <c r="CH136" s="145">
        <f t="shared" si="184"/>
        <v>0</v>
      </c>
      <c r="CI136" s="149"/>
      <c r="CJ136" s="150"/>
      <c r="CK136" s="142">
        <f t="shared" si="185"/>
        <v>0</v>
      </c>
      <c r="CL136" s="143">
        <f t="shared" si="186"/>
        <v>0</v>
      </c>
      <c r="CM136" s="146">
        <f t="shared" si="187"/>
        <v>0</v>
      </c>
      <c r="CN136" s="145">
        <f t="shared" si="188"/>
        <v>0</v>
      </c>
      <c r="CO136" s="21">
        <f t="shared" si="189"/>
        <v>0</v>
      </c>
      <c r="CP136" s="22">
        <f t="shared" si="190"/>
        <v>0</v>
      </c>
      <c r="CQ136" s="2">
        <f t="shared" si="133"/>
        <v>0</v>
      </c>
      <c r="CR136" s="3">
        <f t="shared" si="134"/>
        <v>0</v>
      </c>
      <c r="CS136" s="4">
        <f t="shared" si="135"/>
        <v>0</v>
      </c>
      <c r="CT136" s="5">
        <f t="shared" si="136"/>
        <v>0</v>
      </c>
      <c r="CU136" s="23">
        <f t="shared" si="137"/>
        <v>0</v>
      </c>
      <c r="CV136" s="6">
        <f t="shared" si="138"/>
        <v>0</v>
      </c>
      <c r="CW136" s="20">
        <f t="shared" si="191"/>
        <v>0</v>
      </c>
      <c r="CX136" s="9" t="str">
        <f t="shared" si="192"/>
        <v>مؤجل(ة)</v>
      </c>
      <c r="CY136" s="10"/>
      <c r="CZ136" s="15"/>
      <c r="DA136" s="12"/>
    </row>
    <row r="137" spans="1:105" ht="29.25" hidden="1" customHeight="1" thickBot="1">
      <c r="B137" s="1">
        <f t="shared" si="193"/>
        <v>39</v>
      </c>
      <c r="C137" s="138"/>
      <c r="D137" s="138"/>
      <c r="E137" s="13"/>
      <c r="F137" s="32"/>
      <c r="G137" s="33"/>
      <c r="H137" s="28"/>
      <c r="I137" s="29"/>
      <c r="J137" s="30"/>
      <c r="K137" s="31"/>
      <c r="L137" s="18">
        <f t="shared" si="139"/>
        <v>0</v>
      </c>
      <c r="M137" s="19">
        <f t="shared" si="140"/>
        <v>0</v>
      </c>
      <c r="N137" s="149"/>
      <c r="O137" s="150"/>
      <c r="P137" s="120">
        <f t="shared" si="141"/>
        <v>0</v>
      </c>
      <c r="Q137" s="121">
        <f t="shared" si="142"/>
        <v>0</v>
      </c>
      <c r="R137" s="135"/>
      <c r="S137" s="136"/>
      <c r="T137" s="120">
        <f t="shared" si="143"/>
        <v>0</v>
      </c>
      <c r="U137" s="121">
        <f t="shared" si="144"/>
        <v>0</v>
      </c>
      <c r="V137" s="135"/>
      <c r="W137" s="136"/>
      <c r="X137" s="120">
        <f t="shared" si="145"/>
        <v>0</v>
      </c>
      <c r="Y137" s="121">
        <f t="shared" si="146"/>
        <v>0</v>
      </c>
      <c r="Z137" s="124">
        <f t="shared" si="147"/>
        <v>0</v>
      </c>
      <c r="AA137" s="125">
        <f t="shared" si="148"/>
        <v>0</v>
      </c>
      <c r="AB137" s="136"/>
      <c r="AC137" s="126">
        <f t="shared" si="149"/>
        <v>0</v>
      </c>
      <c r="AD137" s="127">
        <f t="shared" si="150"/>
        <v>0</v>
      </c>
      <c r="AE137" s="135"/>
      <c r="AF137" s="136"/>
      <c r="AG137" s="120">
        <f t="shared" si="151"/>
        <v>0</v>
      </c>
      <c r="AH137" s="121">
        <f t="shared" si="152"/>
        <v>0</v>
      </c>
      <c r="AI137" s="135"/>
      <c r="AJ137" s="136"/>
      <c r="AK137" s="120">
        <f t="shared" si="153"/>
        <v>0</v>
      </c>
      <c r="AL137" s="121">
        <f t="shared" si="154"/>
        <v>0</v>
      </c>
      <c r="AM137" s="128">
        <f t="shared" si="155"/>
        <v>0</v>
      </c>
      <c r="AN137" s="129">
        <f t="shared" si="156"/>
        <v>0</v>
      </c>
      <c r="AO137" s="135"/>
      <c r="AP137" s="136"/>
      <c r="AQ137" s="120">
        <f t="shared" si="157"/>
        <v>0</v>
      </c>
      <c r="AR137" s="121">
        <f t="shared" si="158"/>
        <v>0</v>
      </c>
      <c r="AS137" s="135"/>
      <c r="AT137" s="136"/>
      <c r="AU137" s="120">
        <f t="shared" si="159"/>
        <v>0</v>
      </c>
      <c r="AV137" s="121">
        <f t="shared" si="160"/>
        <v>0</v>
      </c>
      <c r="AW137" s="128">
        <f t="shared" si="161"/>
        <v>0</v>
      </c>
      <c r="AX137" s="129">
        <f t="shared" si="162"/>
        <v>0</v>
      </c>
      <c r="AY137" s="137"/>
      <c r="AZ137" s="131">
        <f t="shared" si="163"/>
        <v>0</v>
      </c>
      <c r="BA137" s="132">
        <f t="shared" si="164"/>
        <v>0</v>
      </c>
      <c r="BB137" s="128">
        <f t="shared" si="165"/>
        <v>0</v>
      </c>
      <c r="BC137" s="129">
        <f t="shared" si="166"/>
        <v>0</v>
      </c>
      <c r="BD137" s="133">
        <f t="shared" si="167"/>
        <v>0</v>
      </c>
      <c r="BE137" s="134">
        <f t="shared" si="168"/>
        <v>0</v>
      </c>
      <c r="BF137" s="149"/>
      <c r="BG137" s="150"/>
      <c r="BH137" s="142">
        <f t="shared" si="169"/>
        <v>0</v>
      </c>
      <c r="BI137" s="143">
        <f t="shared" si="170"/>
        <v>0</v>
      </c>
      <c r="BJ137" s="149"/>
      <c r="BK137" s="150"/>
      <c r="BL137" s="142">
        <f t="shared" si="171"/>
        <v>0</v>
      </c>
      <c r="BM137" s="143">
        <f t="shared" si="172"/>
        <v>0</v>
      </c>
      <c r="BN137" s="149"/>
      <c r="BO137" s="150"/>
      <c r="BP137" s="142">
        <f t="shared" si="194"/>
        <v>0</v>
      </c>
      <c r="BQ137" s="143">
        <f t="shared" si="195"/>
        <v>0</v>
      </c>
      <c r="BR137" s="149"/>
      <c r="BS137" s="150"/>
      <c r="BT137" s="142">
        <f t="shared" si="173"/>
        <v>0</v>
      </c>
      <c r="BU137" s="143">
        <f t="shared" si="174"/>
        <v>0</v>
      </c>
      <c r="BV137" s="144">
        <f t="shared" si="175"/>
        <v>0</v>
      </c>
      <c r="BW137" s="145">
        <f t="shared" si="176"/>
        <v>0</v>
      </c>
      <c r="BX137" s="149"/>
      <c r="BY137" s="150"/>
      <c r="BZ137" s="142">
        <f t="shared" si="177"/>
        <v>0</v>
      </c>
      <c r="CA137" s="143">
        <f t="shared" si="178"/>
        <v>0</v>
      </c>
      <c r="CB137" s="146">
        <f t="shared" si="179"/>
        <v>0</v>
      </c>
      <c r="CC137" s="145">
        <f t="shared" si="180"/>
        <v>0</v>
      </c>
      <c r="CD137" s="150"/>
      <c r="CE137" s="147">
        <f t="shared" si="181"/>
        <v>0</v>
      </c>
      <c r="CF137" s="148">
        <f t="shared" si="182"/>
        <v>0</v>
      </c>
      <c r="CG137" s="146">
        <f t="shared" si="183"/>
        <v>0</v>
      </c>
      <c r="CH137" s="145">
        <f t="shared" si="184"/>
        <v>0</v>
      </c>
      <c r="CI137" s="149"/>
      <c r="CJ137" s="150"/>
      <c r="CK137" s="142">
        <f t="shared" si="185"/>
        <v>0</v>
      </c>
      <c r="CL137" s="143">
        <f t="shared" si="186"/>
        <v>0</v>
      </c>
      <c r="CM137" s="146">
        <f t="shared" si="187"/>
        <v>0</v>
      </c>
      <c r="CN137" s="145">
        <f t="shared" si="188"/>
        <v>0</v>
      </c>
      <c r="CO137" s="21">
        <f t="shared" si="189"/>
        <v>0</v>
      </c>
      <c r="CP137" s="22">
        <f t="shared" si="190"/>
        <v>0</v>
      </c>
      <c r="CQ137" s="2">
        <f t="shared" si="133"/>
        <v>0</v>
      </c>
      <c r="CR137" s="3">
        <f t="shared" si="134"/>
        <v>0</v>
      </c>
      <c r="CS137" s="4">
        <f t="shared" si="135"/>
        <v>0</v>
      </c>
      <c r="CT137" s="5">
        <f t="shared" si="136"/>
        <v>0</v>
      </c>
      <c r="CU137" s="23">
        <f t="shared" si="137"/>
        <v>0</v>
      </c>
      <c r="CV137" s="6">
        <f t="shared" si="138"/>
        <v>0</v>
      </c>
      <c r="CW137" s="20">
        <f t="shared" si="191"/>
        <v>0</v>
      </c>
      <c r="CX137" s="9" t="str">
        <f t="shared" si="192"/>
        <v>مؤجل(ة)</v>
      </c>
      <c r="CY137" s="10"/>
      <c r="CZ137" s="15"/>
      <c r="DA137" s="12"/>
    </row>
    <row r="138" spans="1:105" ht="29.25" hidden="1" customHeight="1" thickBot="1">
      <c r="B138" s="1">
        <f>B137+1</f>
        <v>40</v>
      </c>
      <c r="C138" s="138"/>
      <c r="D138" s="138"/>
      <c r="E138" s="13"/>
      <c r="F138" s="32"/>
      <c r="G138" s="33"/>
      <c r="H138" s="28"/>
      <c r="I138" s="29"/>
      <c r="J138" s="30"/>
      <c r="K138" s="31"/>
      <c r="L138" s="18">
        <f t="shared" si="139"/>
        <v>0</v>
      </c>
      <c r="M138" s="19">
        <f t="shared" si="140"/>
        <v>0</v>
      </c>
      <c r="N138" s="149"/>
      <c r="O138" s="150"/>
      <c r="P138" s="120">
        <f t="shared" si="141"/>
        <v>0</v>
      </c>
      <c r="Q138" s="121">
        <f t="shared" si="142"/>
        <v>0</v>
      </c>
      <c r="R138" s="135"/>
      <c r="S138" s="136"/>
      <c r="T138" s="120">
        <f t="shared" si="143"/>
        <v>0</v>
      </c>
      <c r="U138" s="121">
        <f t="shared" si="144"/>
        <v>0</v>
      </c>
      <c r="V138" s="135"/>
      <c r="W138" s="136"/>
      <c r="X138" s="120">
        <f t="shared" si="145"/>
        <v>0</v>
      </c>
      <c r="Y138" s="121">
        <f t="shared" si="146"/>
        <v>0</v>
      </c>
      <c r="Z138" s="124">
        <f t="shared" si="147"/>
        <v>0</v>
      </c>
      <c r="AA138" s="125">
        <f t="shared" si="148"/>
        <v>0</v>
      </c>
      <c r="AB138" s="136"/>
      <c r="AC138" s="126">
        <f t="shared" si="149"/>
        <v>0</v>
      </c>
      <c r="AD138" s="127">
        <f t="shared" si="150"/>
        <v>0</v>
      </c>
      <c r="AE138" s="135"/>
      <c r="AF138" s="136"/>
      <c r="AG138" s="120">
        <f t="shared" si="151"/>
        <v>0</v>
      </c>
      <c r="AH138" s="121">
        <f t="shared" si="152"/>
        <v>0</v>
      </c>
      <c r="AI138" s="135"/>
      <c r="AJ138" s="136"/>
      <c r="AK138" s="120">
        <f t="shared" si="153"/>
        <v>0</v>
      </c>
      <c r="AL138" s="121">
        <f t="shared" si="154"/>
        <v>0</v>
      </c>
      <c r="AM138" s="128">
        <f t="shared" si="155"/>
        <v>0</v>
      </c>
      <c r="AN138" s="129">
        <f t="shared" si="156"/>
        <v>0</v>
      </c>
      <c r="AO138" s="135"/>
      <c r="AP138" s="136"/>
      <c r="AQ138" s="120">
        <f t="shared" si="157"/>
        <v>0</v>
      </c>
      <c r="AR138" s="121">
        <f t="shared" si="158"/>
        <v>0</v>
      </c>
      <c r="AS138" s="135"/>
      <c r="AT138" s="136"/>
      <c r="AU138" s="120">
        <f t="shared" si="159"/>
        <v>0</v>
      </c>
      <c r="AV138" s="121">
        <f t="shared" si="160"/>
        <v>0</v>
      </c>
      <c r="AW138" s="128">
        <f t="shared" si="161"/>
        <v>0</v>
      </c>
      <c r="AX138" s="129">
        <f t="shared" si="162"/>
        <v>0</v>
      </c>
      <c r="AY138" s="137"/>
      <c r="AZ138" s="131">
        <f t="shared" si="163"/>
        <v>0</v>
      </c>
      <c r="BA138" s="132">
        <f t="shared" si="164"/>
        <v>0</v>
      </c>
      <c r="BB138" s="128">
        <f t="shared" si="165"/>
        <v>0</v>
      </c>
      <c r="BC138" s="129">
        <f t="shared" si="166"/>
        <v>0</v>
      </c>
      <c r="BD138" s="133">
        <f t="shared" si="167"/>
        <v>0</v>
      </c>
      <c r="BE138" s="134">
        <f t="shared" si="168"/>
        <v>0</v>
      </c>
      <c r="BF138" s="149"/>
      <c r="BG138" s="150"/>
      <c r="BH138" s="142">
        <f t="shared" si="169"/>
        <v>0</v>
      </c>
      <c r="BI138" s="143">
        <f t="shared" si="170"/>
        <v>0</v>
      </c>
      <c r="BJ138" s="149"/>
      <c r="BK138" s="150"/>
      <c r="BL138" s="142">
        <f t="shared" si="171"/>
        <v>0</v>
      </c>
      <c r="BM138" s="143">
        <f t="shared" si="172"/>
        <v>0</v>
      </c>
      <c r="BN138" s="149"/>
      <c r="BO138" s="150"/>
      <c r="BP138" s="142">
        <f t="shared" si="194"/>
        <v>0</v>
      </c>
      <c r="BQ138" s="143">
        <f t="shared" si="195"/>
        <v>0</v>
      </c>
      <c r="BR138" s="149"/>
      <c r="BS138" s="150"/>
      <c r="BT138" s="142">
        <f t="shared" si="173"/>
        <v>0</v>
      </c>
      <c r="BU138" s="143">
        <f t="shared" si="174"/>
        <v>0</v>
      </c>
      <c r="BV138" s="144">
        <f t="shared" si="175"/>
        <v>0</v>
      </c>
      <c r="BW138" s="145">
        <f t="shared" si="176"/>
        <v>0</v>
      </c>
      <c r="BX138" s="149"/>
      <c r="BY138" s="150"/>
      <c r="BZ138" s="142">
        <f t="shared" si="177"/>
        <v>0</v>
      </c>
      <c r="CA138" s="143">
        <f t="shared" si="178"/>
        <v>0</v>
      </c>
      <c r="CB138" s="146">
        <f t="shared" si="179"/>
        <v>0</v>
      </c>
      <c r="CC138" s="145">
        <f t="shared" si="180"/>
        <v>0</v>
      </c>
      <c r="CD138" s="150"/>
      <c r="CE138" s="147">
        <f t="shared" si="181"/>
        <v>0</v>
      </c>
      <c r="CF138" s="148">
        <f t="shared" si="182"/>
        <v>0</v>
      </c>
      <c r="CG138" s="146">
        <f t="shared" si="183"/>
        <v>0</v>
      </c>
      <c r="CH138" s="145">
        <f t="shared" si="184"/>
        <v>0</v>
      </c>
      <c r="CI138" s="149"/>
      <c r="CJ138" s="150"/>
      <c r="CK138" s="142">
        <f t="shared" si="185"/>
        <v>0</v>
      </c>
      <c r="CL138" s="143">
        <f t="shared" si="186"/>
        <v>0</v>
      </c>
      <c r="CM138" s="146">
        <f t="shared" si="187"/>
        <v>0</v>
      </c>
      <c r="CN138" s="145">
        <f t="shared" si="188"/>
        <v>0</v>
      </c>
      <c r="CO138" s="21">
        <f t="shared" si="189"/>
        <v>0</v>
      </c>
      <c r="CP138" s="22">
        <f t="shared" si="190"/>
        <v>0</v>
      </c>
      <c r="CQ138" s="2">
        <f t="shared" si="133"/>
        <v>0</v>
      </c>
      <c r="CR138" s="3">
        <f t="shared" si="134"/>
        <v>0</v>
      </c>
      <c r="CS138" s="4">
        <f t="shared" si="135"/>
        <v>0</v>
      </c>
      <c r="CT138" s="5">
        <f t="shared" si="136"/>
        <v>0</v>
      </c>
      <c r="CU138" s="23">
        <f t="shared" si="137"/>
        <v>0</v>
      </c>
      <c r="CV138" s="6">
        <f t="shared" si="138"/>
        <v>0</v>
      </c>
      <c r="CW138" s="20">
        <f t="shared" si="191"/>
        <v>0</v>
      </c>
      <c r="CX138" s="9" t="s">
        <v>94</v>
      </c>
      <c r="CY138" s="10"/>
      <c r="CZ138" s="15"/>
      <c r="DA138" s="12"/>
    </row>
    <row r="139" spans="1:105" ht="30" customHeight="1">
      <c r="B139" s="307" t="s">
        <v>14</v>
      </c>
      <c r="C139" s="308"/>
      <c r="D139" s="308"/>
      <c r="E139" s="309"/>
      <c r="F139" s="89"/>
      <c r="G139" s="89"/>
      <c r="H139" s="89"/>
      <c r="I139" s="89"/>
      <c r="J139" s="89"/>
      <c r="K139" s="89"/>
      <c r="L139" s="89"/>
      <c r="M139" s="89"/>
      <c r="N139" s="199" t="s">
        <v>12</v>
      </c>
      <c r="O139" s="200"/>
      <c r="P139" s="200"/>
      <c r="Q139" s="201"/>
      <c r="R139" s="199" t="s">
        <v>12</v>
      </c>
      <c r="S139" s="200"/>
      <c r="T139" s="200"/>
      <c r="U139" s="201"/>
      <c r="V139" s="199" t="s">
        <v>12</v>
      </c>
      <c r="W139" s="200"/>
      <c r="X139" s="200"/>
      <c r="Y139" s="201"/>
      <c r="Z139" s="89"/>
      <c r="AA139" s="89"/>
      <c r="AB139" s="231" t="s">
        <v>12</v>
      </c>
      <c r="AC139" s="232"/>
      <c r="AD139" s="233"/>
      <c r="AE139" s="199" t="s">
        <v>12</v>
      </c>
      <c r="AF139" s="200"/>
      <c r="AG139" s="200"/>
      <c r="AH139" s="201"/>
      <c r="AI139" s="199" t="s">
        <v>12</v>
      </c>
      <c r="AJ139" s="200"/>
      <c r="AK139" s="200"/>
      <c r="AL139" s="201"/>
      <c r="AM139" s="89"/>
      <c r="AN139" s="89"/>
      <c r="AO139" s="199" t="s">
        <v>12</v>
      </c>
      <c r="AP139" s="200"/>
      <c r="AQ139" s="200"/>
      <c r="AR139" s="201"/>
      <c r="AS139" s="199" t="s">
        <v>12</v>
      </c>
      <c r="AT139" s="200"/>
      <c r="AU139" s="200"/>
      <c r="AV139" s="201"/>
      <c r="AW139" s="89"/>
      <c r="AX139" s="89"/>
      <c r="AY139" s="231" t="s">
        <v>12</v>
      </c>
      <c r="AZ139" s="232"/>
      <c r="BA139" s="233"/>
      <c r="BB139" s="237" t="s">
        <v>13</v>
      </c>
      <c r="BC139" s="238"/>
      <c r="BD139" s="238"/>
      <c r="BE139" s="238"/>
      <c r="BF139" s="199" t="s">
        <v>12</v>
      </c>
      <c r="BG139" s="200"/>
      <c r="BH139" s="200"/>
      <c r="BI139" s="201"/>
      <c r="BJ139" s="199" t="s">
        <v>12</v>
      </c>
      <c r="BK139" s="200"/>
      <c r="BL139" s="200"/>
      <c r="BM139" s="201"/>
      <c r="BN139" s="199" t="s">
        <v>12</v>
      </c>
      <c r="BO139" s="200"/>
      <c r="BP139" s="200"/>
      <c r="BQ139" s="201"/>
      <c r="BR139" s="199" t="s">
        <v>12</v>
      </c>
      <c r="BS139" s="200"/>
      <c r="BT139" s="200"/>
      <c r="BU139" s="201"/>
      <c r="BV139" s="90"/>
      <c r="BW139" s="91"/>
      <c r="BX139" s="199" t="s">
        <v>12</v>
      </c>
      <c r="BY139" s="200"/>
      <c r="BZ139" s="200"/>
      <c r="CA139" s="201"/>
      <c r="CB139" s="92"/>
      <c r="CC139" s="91"/>
      <c r="CD139" s="231" t="s">
        <v>12</v>
      </c>
      <c r="CE139" s="232"/>
      <c r="CF139" s="233"/>
      <c r="CG139" s="92"/>
      <c r="CH139" s="93"/>
      <c r="CI139" s="199" t="s">
        <v>12</v>
      </c>
      <c r="CJ139" s="200"/>
      <c r="CK139" s="200"/>
      <c r="CL139" s="201"/>
      <c r="CM139" s="202" t="s">
        <v>13</v>
      </c>
      <c r="CN139" s="203"/>
      <c r="CO139" s="203"/>
      <c r="CP139" s="204"/>
      <c r="CQ139" s="89"/>
      <c r="CR139" s="89"/>
      <c r="CS139" s="89"/>
      <c r="CT139" s="89"/>
      <c r="CU139" s="89"/>
      <c r="CV139" s="89"/>
      <c r="CW139" s="89"/>
      <c r="CX139" s="94" t="s">
        <v>13</v>
      </c>
    </row>
    <row r="140" spans="1:105" ht="30" customHeight="1" thickBot="1">
      <c r="B140" s="95"/>
      <c r="C140" s="96"/>
      <c r="D140" s="96"/>
      <c r="E140" s="97"/>
      <c r="F140" s="96"/>
      <c r="G140" s="96"/>
      <c r="H140" s="96"/>
      <c r="I140" s="96"/>
      <c r="J140" s="96"/>
      <c r="K140" s="96"/>
      <c r="L140" s="96"/>
      <c r="M140" s="96"/>
      <c r="N140" s="205"/>
      <c r="O140" s="206"/>
      <c r="P140" s="206"/>
      <c r="Q140" s="207"/>
      <c r="R140" s="205"/>
      <c r="S140" s="206"/>
      <c r="T140" s="206"/>
      <c r="U140" s="207"/>
      <c r="V140" s="205"/>
      <c r="W140" s="206"/>
      <c r="X140" s="206"/>
      <c r="Y140" s="207"/>
      <c r="Z140" s="96"/>
      <c r="AA140" s="96"/>
      <c r="AB140" s="208"/>
      <c r="AC140" s="209"/>
      <c r="AD140" s="210"/>
      <c r="AE140" s="205"/>
      <c r="AF140" s="206"/>
      <c r="AG140" s="206"/>
      <c r="AH140" s="207"/>
      <c r="AI140" s="205"/>
      <c r="AJ140" s="206"/>
      <c r="AK140" s="206"/>
      <c r="AL140" s="207"/>
      <c r="AM140" s="96"/>
      <c r="AN140" s="96"/>
      <c r="AO140" s="205"/>
      <c r="AP140" s="206"/>
      <c r="AQ140" s="206"/>
      <c r="AR140" s="207"/>
      <c r="AS140" s="205"/>
      <c r="AT140" s="206"/>
      <c r="AU140" s="206"/>
      <c r="AV140" s="207"/>
      <c r="AW140" s="96"/>
      <c r="AX140" s="96"/>
      <c r="AY140" s="208"/>
      <c r="AZ140" s="209"/>
      <c r="BA140" s="210"/>
      <c r="BB140" s="98"/>
      <c r="BC140" s="99"/>
      <c r="BD140" s="99"/>
      <c r="BE140" s="100"/>
      <c r="BF140" s="205"/>
      <c r="BG140" s="206"/>
      <c r="BH140" s="206"/>
      <c r="BI140" s="207"/>
      <c r="BJ140" s="205"/>
      <c r="BK140" s="206"/>
      <c r="BL140" s="206"/>
      <c r="BM140" s="207"/>
      <c r="BN140" s="205"/>
      <c r="BO140" s="206"/>
      <c r="BP140" s="206"/>
      <c r="BQ140" s="207"/>
      <c r="BR140" s="205"/>
      <c r="BS140" s="206"/>
      <c r="BT140" s="206"/>
      <c r="BU140" s="207"/>
      <c r="BV140" s="95"/>
      <c r="BW140" s="96"/>
      <c r="BX140" s="205"/>
      <c r="BY140" s="206"/>
      <c r="BZ140" s="206"/>
      <c r="CA140" s="207"/>
      <c r="CB140" s="96"/>
      <c r="CC140" s="96"/>
      <c r="CD140" s="208"/>
      <c r="CE140" s="209"/>
      <c r="CF140" s="210"/>
      <c r="CG140" s="96"/>
      <c r="CH140" s="96"/>
      <c r="CI140" s="205"/>
      <c r="CJ140" s="206"/>
      <c r="CK140" s="206"/>
      <c r="CL140" s="207"/>
      <c r="CM140" s="211"/>
      <c r="CN140" s="212"/>
      <c r="CO140" s="212"/>
      <c r="CP140" s="213"/>
      <c r="CQ140" s="96"/>
      <c r="CR140" s="96"/>
      <c r="CS140" s="96"/>
      <c r="CT140" s="96"/>
      <c r="CU140" s="96"/>
      <c r="CV140" s="96"/>
      <c r="CW140" s="96"/>
      <c r="CX140" s="101"/>
    </row>
    <row r="141" spans="1:105" s="24" customFormat="1" ht="30" customHeight="1" thickBot="1">
      <c r="A141" s="35"/>
      <c r="B141" s="250" t="s">
        <v>59</v>
      </c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2"/>
      <c r="N141" s="253" t="s">
        <v>59</v>
      </c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5"/>
      <c r="BF141" s="256" t="s">
        <v>60</v>
      </c>
      <c r="BG141" s="256"/>
      <c r="BH141" s="256"/>
      <c r="BI141" s="256"/>
      <c r="BJ141" s="256"/>
      <c r="BK141" s="256"/>
      <c r="BL141" s="256"/>
      <c r="BM141" s="256"/>
      <c r="BN141" s="256"/>
      <c r="BO141" s="256"/>
      <c r="BP141" s="256"/>
      <c r="BQ141" s="256"/>
      <c r="BR141" s="256"/>
      <c r="BS141" s="256"/>
      <c r="BT141" s="256"/>
      <c r="BU141" s="256"/>
      <c r="BV141" s="256"/>
      <c r="BW141" s="256"/>
      <c r="BX141" s="256"/>
      <c r="BY141" s="256"/>
      <c r="BZ141" s="256"/>
      <c r="CA141" s="256"/>
      <c r="CB141" s="256"/>
      <c r="CC141" s="256"/>
      <c r="CD141" s="256"/>
      <c r="CE141" s="256"/>
      <c r="CF141" s="256"/>
      <c r="CG141" s="256"/>
      <c r="CH141" s="256"/>
      <c r="CI141" s="256"/>
      <c r="CJ141" s="256"/>
      <c r="CK141" s="256"/>
      <c r="CL141" s="256"/>
      <c r="CM141" s="256"/>
      <c r="CN141" s="256"/>
      <c r="CO141" s="256"/>
      <c r="CP141" s="256"/>
      <c r="CQ141" s="257" t="s">
        <v>60</v>
      </c>
      <c r="CR141" s="258"/>
      <c r="CS141" s="258"/>
      <c r="CT141" s="258"/>
      <c r="CU141" s="258"/>
      <c r="CV141" s="258"/>
      <c r="CW141" s="258"/>
      <c r="CX141" s="259"/>
      <c r="CZ141" s="25"/>
    </row>
    <row r="142" spans="1:105" s="24" customFormat="1" ht="30" customHeight="1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16" t="s">
        <v>860</v>
      </c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6"/>
      <c r="AF142" s="316"/>
      <c r="AG142" s="316"/>
      <c r="AH142" s="316"/>
      <c r="AI142" s="316"/>
      <c r="AJ142" s="316"/>
      <c r="AK142" s="316"/>
      <c r="AL142" s="316"/>
      <c r="AM142" s="316"/>
      <c r="AN142" s="316"/>
      <c r="AO142" s="316"/>
      <c r="AP142" s="316"/>
      <c r="AQ142" s="316"/>
      <c r="AR142" s="316"/>
      <c r="AS142" s="316"/>
      <c r="AT142" s="316"/>
      <c r="AU142" s="316"/>
      <c r="AV142" s="316"/>
      <c r="AW142" s="316"/>
      <c r="AX142" s="316"/>
      <c r="AY142" s="316"/>
      <c r="AZ142" s="316"/>
      <c r="BA142" s="316"/>
      <c r="BB142" s="316"/>
      <c r="BC142" s="316"/>
      <c r="BD142" s="316"/>
      <c r="BE142" s="317"/>
      <c r="BF142" s="262" t="s">
        <v>38</v>
      </c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4"/>
      <c r="CQ142" s="265" t="s">
        <v>48</v>
      </c>
      <c r="CR142" s="266"/>
      <c r="CS142" s="266"/>
      <c r="CT142" s="266"/>
      <c r="CU142" s="266"/>
      <c r="CV142" s="266"/>
      <c r="CW142" s="266"/>
      <c r="CX142" s="267"/>
      <c r="CZ142" s="25"/>
      <c r="DA142" s="26"/>
    </row>
    <row r="143" spans="1:105" s="24" customFormat="1" ht="30" customHeight="1" thickBot="1">
      <c r="A143" s="35"/>
      <c r="B143" s="37"/>
      <c r="C143" s="38"/>
      <c r="D143" s="38"/>
      <c r="E143" s="38"/>
      <c r="F143" s="38"/>
      <c r="G143" s="38"/>
      <c r="H143" s="268" t="s">
        <v>25</v>
      </c>
      <c r="I143" s="269"/>
      <c r="J143" s="269"/>
      <c r="K143" s="269"/>
      <c r="L143" s="269"/>
      <c r="M143" s="270"/>
      <c r="N143" s="271" t="s">
        <v>19</v>
      </c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3"/>
      <c r="AB143" s="39"/>
      <c r="AC143" s="274" t="s">
        <v>18</v>
      </c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5"/>
      <c r="AO143" s="271" t="s">
        <v>17</v>
      </c>
      <c r="AP143" s="272"/>
      <c r="AQ143" s="272"/>
      <c r="AR143" s="272"/>
      <c r="AS143" s="272"/>
      <c r="AT143" s="272"/>
      <c r="AU143" s="272"/>
      <c r="AV143" s="272"/>
      <c r="AW143" s="272"/>
      <c r="AX143" s="273"/>
      <c r="AY143" s="274" t="s">
        <v>16</v>
      </c>
      <c r="AZ143" s="274"/>
      <c r="BA143" s="274"/>
      <c r="BB143" s="274"/>
      <c r="BC143" s="275"/>
      <c r="BD143" s="276" t="s">
        <v>32</v>
      </c>
      <c r="BE143" s="277"/>
      <c r="BF143" s="280" t="s">
        <v>33</v>
      </c>
      <c r="BG143" s="281"/>
      <c r="BH143" s="281"/>
      <c r="BI143" s="281"/>
      <c r="BJ143" s="281"/>
      <c r="BK143" s="281"/>
      <c r="BL143" s="281"/>
      <c r="BM143" s="281"/>
      <c r="BN143" s="281"/>
      <c r="BO143" s="281"/>
      <c r="BP143" s="281"/>
      <c r="BQ143" s="281"/>
      <c r="BR143" s="281"/>
      <c r="BS143" s="281"/>
      <c r="BT143" s="281"/>
      <c r="BU143" s="281"/>
      <c r="BV143" s="281"/>
      <c r="BW143" s="282"/>
      <c r="BX143" s="283" t="s">
        <v>40</v>
      </c>
      <c r="BY143" s="284"/>
      <c r="BZ143" s="284"/>
      <c r="CA143" s="284"/>
      <c r="CB143" s="284"/>
      <c r="CC143" s="285"/>
      <c r="CD143" s="280" t="s">
        <v>42</v>
      </c>
      <c r="CE143" s="281"/>
      <c r="CF143" s="281"/>
      <c r="CG143" s="281"/>
      <c r="CH143" s="282"/>
      <c r="CI143" s="286" t="s">
        <v>41</v>
      </c>
      <c r="CJ143" s="274"/>
      <c r="CK143" s="274"/>
      <c r="CL143" s="274"/>
      <c r="CM143" s="274"/>
      <c r="CN143" s="275"/>
      <c r="CO143" s="287" t="s">
        <v>45</v>
      </c>
      <c r="CP143" s="288"/>
      <c r="CQ143" s="291" t="s">
        <v>46</v>
      </c>
      <c r="CR143" s="292"/>
      <c r="CS143" s="291" t="s">
        <v>47</v>
      </c>
      <c r="CT143" s="292"/>
      <c r="CU143" s="295" t="s">
        <v>6</v>
      </c>
      <c r="CV143" s="295" t="s">
        <v>7</v>
      </c>
      <c r="CW143" s="298" t="s">
        <v>49</v>
      </c>
      <c r="CX143" s="40"/>
      <c r="CZ143" s="25"/>
      <c r="DA143" s="26"/>
    </row>
    <row r="144" spans="1:105" s="24" customFormat="1" ht="30" customHeight="1" thickBot="1">
      <c r="A144" s="35"/>
      <c r="B144" s="41"/>
      <c r="C144" s="42"/>
      <c r="D144" s="42"/>
      <c r="E144" s="42"/>
      <c r="F144" s="42"/>
      <c r="G144" s="43"/>
      <c r="H144" s="246" t="s">
        <v>4</v>
      </c>
      <c r="I144" s="247"/>
      <c r="J144" s="246" t="s">
        <v>5</v>
      </c>
      <c r="K144" s="247"/>
      <c r="L144" s="44" t="s">
        <v>51</v>
      </c>
      <c r="M144" s="45" t="s">
        <v>52</v>
      </c>
      <c r="N144" s="216" t="s">
        <v>20</v>
      </c>
      <c r="O144" s="217"/>
      <c r="P144" s="217"/>
      <c r="Q144" s="218"/>
      <c r="R144" s="223" t="s">
        <v>21</v>
      </c>
      <c r="S144" s="224"/>
      <c r="T144" s="224"/>
      <c r="U144" s="239"/>
      <c r="V144" s="216" t="s">
        <v>22</v>
      </c>
      <c r="W144" s="217"/>
      <c r="X144" s="217"/>
      <c r="Y144" s="218"/>
      <c r="Z144" s="248" t="s">
        <v>9</v>
      </c>
      <c r="AA144" s="249"/>
      <c r="AB144" s="46"/>
      <c r="AC144" s="224" t="s">
        <v>26</v>
      </c>
      <c r="AD144" s="239"/>
      <c r="AE144" s="216" t="s">
        <v>27</v>
      </c>
      <c r="AF144" s="217"/>
      <c r="AG144" s="217"/>
      <c r="AH144" s="218"/>
      <c r="AI144" s="223" t="s">
        <v>28</v>
      </c>
      <c r="AJ144" s="224"/>
      <c r="AK144" s="224"/>
      <c r="AL144" s="239"/>
      <c r="AM144" s="248" t="s">
        <v>9</v>
      </c>
      <c r="AN144" s="249"/>
      <c r="AO144" s="223" t="s">
        <v>30</v>
      </c>
      <c r="AP144" s="224"/>
      <c r="AQ144" s="224"/>
      <c r="AR144" s="239"/>
      <c r="AS144" s="216" t="s">
        <v>31</v>
      </c>
      <c r="AT144" s="217"/>
      <c r="AU144" s="217"/>
      <c r="AV144" s="218"/>
      <c r="AW144" s="240" t="s">
        <v>9</v>
      </c>
      <c r="AX144" s="241"/>
      <c r="AY144" s="216" t="s">
        <v>29</v>
      </c>
      <c r="AZ144" s="217"/>
      <c r="BA144" s="218"/>
      <c r="BB144" s="242" t="s">
        <v>9</v>
      </c>
      <c r="BC144" s="243"/>
      <c r="BD144" s="278"/>
      <c r="BE144" s="279"/>
      <c r="BF144" s="244" t="s">
        <v>34</v>
      </c>
      <c r="BG144" s="245"/>
      <c r="BH144" s="245"/>
      <c r="BI144" s="245"/>
      <c r="BJ144" s="215" t="s">
        <v>35</v>
      </c>
      <c r="BK144" s="215"/>
      <c r="BL144" s="215"/>
      <c r="BM144" s="215"/>
      <c r="BN144" s="245" t="s">
        <v>36</v>
      </c>
      <c r="BO144" s="245"/>
      <c r="BP144" s="245"/>
      <c r="BQ144" s="245"/>
      <c r="BR144" s="245" t="s">
        <v>37</v>
      </c>
      <c r="BS144" s="245"/>
      <c r="BT144" s="245"/>
      <c r="BU144" s="245"/>
      <c r="BV144" s="214" t="s">
        <v>9</v>
      </c>
      <c r="BW144" s="215"/>
      <c r="BX144" s="216" t="s">
        <v>39</v>
      </c>
      <c r="BY144" s="217"/>
      <c r="BZ144" s="217"/>
      <c r="CA144" s="218"/>
      <c r="CB144" s="219" t="s">
        <v>9</v>
      </c>
      <c r="CC144" s="220"/>
      <c r="CD144" s="216" t="s">
        <v>43</v>
      </c>
      <c r="CE144" s="217"/>
      <c r="CF144" s="218"/>
      <c r="CG144" s="221" t="s">
        <v>9</v>
      </c>
      <c r="CH144" s="222"/>
      <c r="CI144" s="223" t="s">
        <v>44</v>
      </c>
      <c r="CJ144" s="224"/>
      <c r="CK144" s="224"/>
      <c r="CL144" s="225"/>
      <c r="CM144" s="226" t="s">
        <v>9</v>
      </c>
      <c r="CN144" s="227"/>
      <c r="CO144" s="289"/>
      <c r="CP144" s="290"/>
      <c r="CQ144" s="293"/>
      <c r="CR144" s="294"/>
      <c r="CS144" s="293"/>
      <c r="CT144" s="294"/>
      <c r="CU144" s="296"/>
      <c r="CV144" s="296"/>
      <c r="CW144" s="298"/>
      <c r="CX144" s="47"/>
      <c r="CZ144" s="25"/>
      <c r="DA144" s="26"/>
    </row>
    <row r="145" spans="1:105" s="24" customFormat="1" ht="30" customHeight="1" thickTop="1" thickBot="1">
      <c r="A145" s="35"/>
      <c r="B145" s="48" t="s">
        <v>0</v>
      </c>
      <c r="C145" s="166" t="s">
        <v>53</v>
      </c>
      <c r="D145" s="49" t="s">
        <v>54</v>
      </c>
      <c r="E145" s="50" t="s">
        <v>1</v>
      </c>
      <c r="F145" s="51" t="s">
        <v>2</v>
      </c>
      <c r="G145" s="52" t="s">
        <v>3</v>
      </c>
      <c r="H145" s="53" t="s">
        <v>10</v>
      </c>
      <c r="I145" s="54" t="s">
        <v>11</v>
      </c>
      <c r="J145" s="55" t="s">
        <v>10</v>
      </c>
      <c r="K145" s="54" t="s">
        <v>11</v>
      </c>
      <c r="L145" s="56" t="s">
        <v>15</v>
      </c>
      <c r="M145" s="57" t="s">
        <v>15</v>
      </c>
      <c r="N145" s="58" t="s">
        <v>23</v>
      </c>
      <c r="O145" s="59" t="s">
        <v>24</v>
      </c>
      <c r="P145" s="59" t="s">
        <v>10</v>
      </c>
      <c r="Q145" s="60" t="s">
        <v>11</v>
      </c>
      <c r="R145" s="58" t="s">
        <v>23</v>
      </c>
      <c r="S145" s="59" t="s">
        <v>24</v>
      </c>
      <c r="T145" s="59" t="s">
        <v>10</v>
      </c>
      <c r="U145" s="60" t="s">
        <v>11</v>
      </c>
      <c r="V145" s="58" t="s">
        <v>23</v>
      </c>
      <c r="W145" s="59" t="s">
        <v>24</v>
      </c>
      <c r="X145" s="59" t="s">
        <v>10</v>
      </c>
      <c r="Y145" s="60" t="s">
        <v>11</v>
      </c>
      <c r="Z145" s="61" t="s">
        <v>10</v>
      </c>
      <c r="AA145" s="62" t="s">
        <v>11</v>
      </c>
      <c r="AB145" s="59" t="s">
        <v>24</v>
      </c>
      <c r="AC145" s="63" t="s">
        <v>10</v>
      </c>
      <c r="AD145" s="60" t="s">
        <v>11</v>
      </c>
      <c r="AE145" s="58" t="s">
        <v>23</v>
      </c>
      <c r="AF145" s="59" t="s">
        <v>24</v>
      </c>
      <c r="AG145" s="64" t="s">
        <v>10</v>
      </c>
      <c r="AH145" s="65" t="s">
        <v>11</v>
      </c>
      <c r="AI145" s="58" t="s">
        <v>23</v>
      </c>
      <c r="AJ145" s="59" t="s">
        <v>24</v>
      </c>
      <c r="AK145" s="66" t="s">
        <v>10</v>
      </c>
      <c r="AL145" s="67" t="s">
        <v>11</v>
      </c>
      <c r="AM145" s="68" t="s">
        <v>10</v>
      </c>
      <c r="AN145" s="69" t="s">
        <v>11</v>
      </c>
      <c r="AO145" s="58" t="s">
        <v>23</v>
      </c>
      <c r="AP145" s="59" t="s">
        <v>24</v>
      </c>
      <c r="AQ145" s="70" t="s">
        <v>10</v>
      </c>
      <c r="AR145" s="65" t="s">
        <v>11</v>
      </c>
      <c r="AS145" s="58" t="s">
        <v>23</v>
      </c>
      <c r="AT145" s="59" t="s">
        <v>24</v>
      </c>
      <c r="AU145" s="66" t="s">
        <v>10</v>
      </c>
      <c r="AV145" s="67" t="s">
        <v>11</v>
      </c>
      <c r="AW145" s="71" t="s">
        <v>10</v>
      </c>
      <c r="AX145" s="72" t="s">
        <v>11</v>
      </c>
      <c r="AY145" s="63" t="s">
        <v>24</v>
      </c>
      <c r="AZ145" s="66" t="s">
        <v>10</v>
      </c>
      <c r="BA145" s="67" t="s">
        <v>11</v>
      </c>
      <c r="BB145" s="71" t="s">
        <v>10</v>
      </c>
      <c r="BC145" s="73" t="s">
        <v>11</v>
      </c>
      <c r="BD145" s="74" t="s">
        <v>10</v>
      </c>
      <c r="BE145" s="75" t="s">
        <v>11</v>
      </c>
      <c r="BF145" s="76" t="s">
        <v>23</v>
      </c>
      <c r="BG145" s="59" t="s">
        <v>24</v>
      </c>
      <c r="BH145" s="59" t="s">
        <v>10</v>
      </c>
      <c r="BI145" s="60" t="s">
        <v>11</v>
      </c>
      <c r="BJ145" s="58" t="s">
        <v>23</v>
      </c>
      <c r="BK145" s="59" t="s">
        <v>24</v>
      </c>
      <c r="BL145" s="59" t="s">
        <v>10</v>
      </c>
      <c r="BM145" s="60" t="s">
        <v>11</v>
      </c>
      <c r="BN145" s="58" t="s">
        <v>23</v>
      </c>
      <c r="BO145" s="59" t="s">
        <v>24</v>
      </c>
      <c r="BP145" s="59" t="s">
        <v>10</v>
      </c>
      <c r="BQ145" s="60" t="s">
        <v>11</v>
      </c>
      <c r="BR145" s="58" t="s">
        <v>23</v>
      </c>
      <c r="BS145" s="59" t="s">
        <v>24</v>
      </c>
      <c r="BT145" s="59" t="s">
        <v>10</v>
      </c>
      <c r="BU145" s="60" t="s">
        <v>11</v>
      </c>
      <c r="BV145" s="77" t="s">
        <v>10</v>
      </c>
      <c r="BW145" s="62" t="s">
        <v>11</v>
      </c>
      <c r="BX145" s="58" t="s">
        <v>23</v>
      </c>
      <c r="BY145" s="59" t="s">
        <v>24</v>
      </c>
      <c r="BZ145" s="64" t="s">
        <v>10</v>
      </c>
      <c r="CA145" s="67" t="s">
        <v>11</v>
      </c>
      <c r="CB145" s="78" t="s">
        <v>10</v>
      </c>
      <c r="CC145" s="79" t="s">
        <v>11</v>
      </c>
      <c r="CD145" s="80" t="s">
        <v>24</v>
      </c>
      <c r="CE145" s="70" t="s">
        <v>10</v>
      </c>
      <c r="CF145" s="67" t="s">
        <v>11</v>
      </c>
      <c r="CG145" s="68" t="s">
        <v>10</v>
      </c>
      <c r="CH145" s="69" t="s">
        <v>11</v>
      </c>
      <c r="CI145" s="58" t="s">
        <v>23</v>
      </c>
      <c r="CJ145" s="59" t="s">
        <v>24</v>
      </c>
      <c r="CK145" s="70" t="s">
        <v>10</v>
      </c>
      <c r="CL145" s="67" t="s">
        <v>11</v>
      </c>
      <c r="CM145" s="81" t="s">
        <v>10</v>
      </c>
      <c r="CN145" s="82" t="s">
        <v>11</v>
      </c>
      <c r="CO145" s="83" t="s">
        <v>10</v>
      </c>
      <c r="CP145" s="84" t="s">
        <v>11</v>
      </c>
      <c r="CQ145" s="85" t="s">
        <v>10</v>
      </c>
      <c r="CR145" s="86" t="s">
        <v>11</v>
      </c>
      <c r="CS145" s="87" t="s">
        <v>10</v>
      </c>
      <c r="CT145" s="85" t="s">
        <v>11</v>
      </c>
      <c r="CU145" s="297"/>
      <c r="CV145" s="297"/>
      <c r="CW145" s="299"/>
      <c r="CX145" s="88" t="s">
        <v>8</v>
      </c>
      <c r="CZ145" s="25"/>
      <c r="DA145" s="26"/>
    </row>
    <row r="146" spans="1:105" ht="34.5" customHeight="1" thickBot="1">
      <c r="B146" s="164">
        <v>1</v>
      </c>
      <c r="C146" s="158" t="s">
        <v>304</v>
      </c>
      <c r="D146" s="165" t="s">
        <v>305</v>
      </c>
      <c r="E146" s="14" t="s">
        <v>671</v>
      </c>
      <c r="F146" s="27">
        <v>35966</v>
      </c>
      <c r="G146" s="17" t="s">
        <v>83</v>
      </c>
      <c r="H146" s="28">
        <v>11.38</v>
      </c>
      <c r="I146" s="29">
        <v>30</v>
      </c>
      <c r="J146" s="30">
        <v>12.11</v>
      </c>
      <c r="K146" s="31">
        <v>30</v>
      </c>
      <c r="L146" s="18">
        <f>(H146+J146)/2</f>
        <v>11.745000000000001</v>
      </c>
      <c r="M146" s="19">
        <f>IF(L146&gt;=10,60,I146+K146)</f>
        <v>60</v>
      </c>
      <c r="N146" s="140">
        <v>11</v>
      </c>
      <c r="O146" s="141">
        <v>9</v>
      </c>
      <c r="P146" s="120">
        <f>(N146+O146)/2</f>
        <v>10</v>
      </c>
      <c r="Q146" s="121">
        <f>IF(P146&gt;=10,6,0)</f>
        <v>6</v>
      </c>
      <c r="R146" s="122">
        <v>16.25</v>
      </c>
      <c r="S146" s="123">
        <v>5.5</v>
      </c>
      <c r="T146" s="120">
        <f>(R146+S146)/2</f>
        <v>10.875</v>
      </c>
      <c r="U146" s="121">
        <f>IF(T146&gt;=10,6,0)</f>
        <v>6</v>
      </c>
      <c r="V146" s="122">
        <v>15</v>
      </c>
      <c r="W146" s="123">
        <v>11</v>
      </c>
      <c r="X146" s="120">
        <f>(V146+W146)/2</f>
        <v>13</v>
      </c>
      <c r="Y146" s="121">
        <f>IF(X146&gt;=10,5,0)</f>
        <v>5</v>
      </c>
      <c r="Z146" s="124">
        <f>((P146*2)+(T146*2)+(X146*2))/6</f>
        <v>11.291666666666666</v>
      </c>
      <c r="AA146" s="125">
        <f>IF(Z146&gt;=10,17,Q146+U146+Y146)</f>
        <v>17</v>
      </c>
      <c r="AB146" s="123">
        <v>11.5</v>
      </c>
      <c r="AC146" s="126">
        <f>AB146</f>
        <v>11.5</v>
      </c>
      <c r="AD146" s="127">
        <f>IF(AC146&gt;=10,3,0)</f>
        <v>3</v>
      </c>
      <c r="AE146" s="122">
        <v>12</v>
      </c>
      <c r="AF146" s="123">
        <v>4.25</v>
      </c>
      <c r="AG146" s="120">
        <f>(AE146+AF146)/2</f>
        <v>8.125</v>
      </c>
      <c r="AH146" s="121">
        <f>IF(AG146&gt;=10,3,0)</f>
        <v>0</v>
      </c>
      <c r="AI146" s="122">
        <v>13</v>
      </c>
      <c r="AJ146" s="123">
        <v>7</v>
      </c>
      <c r="AK146" s="120">
        <f>(AI146+AJ146)/2</f>
        <v>10</v>
      </c>
      <c r="AL146" s="121">
        <f>IF(AK146&gt;=10,3,0)</f>
        <v>3</v>
      </c>
      <c r="AM146" s="128">
        <f>(AC146+(AG146*2)+(AK146*2))/5</f>
        <v>9.5500000000000007</v>
      </c>
      <c r="AN146" s="129">
        <f>IF(AM146&gt;=10,9,AL146+AH146+AD146)</f>
        <v>6</v>
      </c>
      <c r="AO146" s="122">
        <v>12.5</v>
      </c>
      <c r="AP146" s="123">
        <v>2</v>
      </c>
      <c r="AQ146" s="120">
        <f>(AO146+AP146)/2</f>
        <v>7.25</v>
      </c>
      <c r="AR146" s="121">
        <f>IF(AQ146&gt;=10,2,0)</f>
        <v>0</v>
      </c>
      <c r="AS146" s="122">
        <v>16</v>
      </c>
      <c r="AT146" s="123">
        <v>19</v>
      </c>
      <c r="AU146" s="120">
        <f>(AS146+AT146)/2</f>
        <v>17.5</v>
      </c>
      <c r="AV146" s="121">
        <f>IF(AU146&gt;=10,1,0)</f>
        <v>1</v>
      </c>
      <c r="AW146" s="128">
        <f>(AU146+(AQ146*2))/3</f>
        <v>10.666666666666666</v>
      </c>
      <c r="AX146" s="129">
        <f>IF(AW146&gt;=10,3,AV146+AR146)</f>
        <v>3</v>
      </c>
      <c r="AY146" s="130">
        <v>12.5</v>
      </c>
      <c r="AZ146" s="131">
        <f>AY146</f>
        <v>12.5</v>
      </c>
      <c r="BA146" s="132">
        <f>IF(AZ146&gt;=10,1,0)</f>
        <v>1</v>
      </c>
      <c r="BB146" s="128">
        <f>AZ146</f>
        <v>12.5</v>
      </c>
      <c r="BC146" s="129">
        <f>BA146</f>
        <v>1</v>
      </c>
      <c r="BD146" s="133">
        <f>((P146*2)+(T146*2)+(X146*2)+AC146+(AG146*2)+(AK146*2)+(AQ146*2)+AU146+AZ146)/15</f>
        <v>10.666666666666666</v>
      </c>
      <c r="BE146" s="134">
        <f>IF(BD146&gt;=10,30,BC146+AX146+AN146+AA146)</f>
        <v>30</v>
      </c>
      <c r="BF146" s="140"/>
      <c r="BG146" s="141"/>
      <c r="BH146" s="142">
        <f>(BF146+BG146)/2</f>
        <v>0</v>
      </c>
      <c r="BI146" s="143">
        <f>IF(BH146&gt;=10,5,0)</f>
        <v>0</v>
      </c>
      <c r="BJ146" s="140"/>
      <c r="BK146" s="141"/>
      <c r="BL146" s="142">
        <f>(BJ146+BK146)/2</f>
        <v>0</v>
      </c>
      <c r="BM146" s="143">
        <f>IF(BL146&gt;=10,5,0)</f>
        <v>0</v>
      </c>
      <c r="BN146" s="140"/>
      <c r="BO146" s="141"/>
      <c r="BP146" s="142">
        <f>(BN146+BO146)/2</f>
        <v>0</v>
      </c>
      <c r="BQ146" s="143">
        <f>IF(BP146&gt;=10,5,0)</f>
        <v>0</v>
      </c>
      <c r="BR146" s="140"/>
      <c r="BS146" s="141"/>
      <c r="BT146" s="142">
        <f>(BR146+BS146)/2</f>
        <v>0</v>
      </c>
      <c r="BU146" s="143">
        <f>IF(BT146&gt;=10,5,0)</f>
        <v>0</v>
      </c>
      <c r="BV146" s="144">
        <f>((BT146*2)+(BP146*2)+(BL146*2)+(BH146*2))/8</f>
        <v>0</v>
      </c>
      <c r="BW146" s="145">
        <f>IF(BV146&gt;=10,20,BU146+BQ146+BM146+BI146)</f>
        <v>0</v>
      </c>
      <c r="BX146" s="140"/>
      <c r="BY146" s="141"/>
      <c r="BZ146" s="142">
        <f>(BX146+BY146)/2</f>
        <v>0</v>
      </c>
      <c r="CA146" s="143">
        <f>IF(BZ146&gt;=10,5,0)</f>
        <v>0</v>
      </c>
      <c r="CB146" s="146">
        <f>BZ146</f>
        <v>0</v>
      </c>
      <c r="CC146" s="145">
        <f>CA146</f>
        <v>0</v>
      </c>
      <c r="CD146" s="141"/>
      <c r="CE146" s="147">
        <f>CD146</f>
        <v>0</v>
      </c>
      <c r="CF146" s="148">
        <f>IF(CE146&gt;=10,2,0)</f>
        <v>0</v>
      </c>
      <c r="CG146" s="146">
        <f>CE146</f>
        <v>0</v>
      </c>
      <c r="CH146" s="145">
        <f>CF146</f>
        <v>0</v>
      </c>
      <c r="CI146" s="140"/>
      <c r="CJ146" s="141"/>
      <c r="CK146" s="142">
        <f>(CI146+CJ146)/2</f>
        <v>0</v>
      </c>
      <c r="CL146" s="143">
        <f>IF(CK146&gt;=10,3,0)</f>
        <v>0</v>
      </c>
      <c r="CM146" s="146">
        <f>CK146</f>
        <v>0</v>
      </c>
      <c r="CN146" s="145">
        <f>CL146</f>
        <v>0</v>
      </c>
      <c r="CO146" s="21">
        <f>((CK146*2)+CE146+(BZ146*2)+(BT146*2)+(BP146*2)+(BL146*2)+(BH146*2))/13</f>
        <v>0</v>
      </c>
      <c r="CP146" s="22">
        <f>IF(CO146&gt;=10,30,CN146+CH146+CC146+BW146)</f>
        <v>0</v>
      </c>
      <c r="CQ146" s="2">
        <f t="shared" ref="CQ146:CQ184" si="196">BD146</f>
        <v>10.666666666666666</v>
      </c>
      <c r="CR146" s="3">
        <f t="shared" ref="CR146:CR184" si="197">IF(CU146&gt;=10,30,BE146)</f>
        <v>30</v>
      </c>
      <c r="CS146" s="4">
        <f t="shared" ref="CS146:CS184" si="198">CO146</f>
        <v>0</v>
      </c>
      <c r="CT146" s="5">
        <f t="shared" ref="CT146:CT184" si="199">IF(CU146&gt;=10,30,CP146)</f>
        <v>0</v>
      </c>
      <c r="CU146" s="23">
        <f t="shared" ref="CU146:CU184" si="200">(CS146+CQ146)/2</f>
        <v>5.333333333333333</v>
      </c>
      <c r="CV146" s="6">
        <f t="shared" ref="CV146:CV184" si="201">IF(CU146&gt;=10,60,CT146+CR146)</f>
        <v>30</v>
      </c>
      <c r="CW146" s="20">
        <f>(M146+CV146)</f>
        <v>90</v>
      </c>
      <c r="CX146" s="9" t="str">
        <f>IF(CW146=120,"ناجح(ة) دورة1","مؤجل(ة)")</f>
        <v>مؤجل(ة)</v>
      </c>
      <c r="CY146" s="10"/>
      <c r="CZ146" s="15"/>
      <c r="DA146" s="12"/>
    </row>
    <row r="147" spans="1:105" ht="29.25" customHeight="1" thickBot="1">
      <c r="B147" s="164">
        <f>B146+1</f>
        <v>2</v>
      </c>
      <c r="C147" s="158" t="s">
        <v>470</v>
      </c>
      <c r="D147" s="165" t="s">
        <v>306</v>
      </c>
      <c r="E147" s="13" t="s">
        <v>760</v>
      </c>
      <c r="F147" s="32">
        <v>36477</v>
      </c>
      <c r="G147" s="33" t="s">
        <v>83</v>
      </c>
      <c r="H147" s="28">
        <v>12.67</v>
      </c>
      <c r="I147" s="29">
        <v>30</v>
      </c>
      <c r="J147" s="30">
        <v>13.3</v>
      </c>
      <c r="K147" s="31"/>
      <c r="L147" s="18">
        <f t="shared" ref="L147:L184" si="202">(H147+J147)/2</f>
        <v>12.984999999999999</v>
      </c>
      <c r="M147" s="19">
        <f t="shared" ref="M147:M184" si="203">IF(L147&gt;=10,60,I147+K147)</f>
        <v>60</v>
      </c>
      <c r="N147" s="149">
        <v>13</v>
      </c>
      <c r="O147" s="150">
        <v>12</v>
      </c>
      <c r="P147" s="120">
        <f t="shared" ref="P147:P184" si="204">(N147+O147)/2</f>
        <v>12.5</v>
      </c>
      <c r="Q147" s="121">
        <f t="shared" ref="Q147:Q184" si="205">IF(P147&gt;=10,6,0)</f>
        <v>6</v>
      </c>
      <c r="R147" s="135">
        <v>13</v>
      </c>
      <c r="S147" s="136">
        <v>12</v>
      </c>
      <c r="T147" s="120">
        <f t="shared" ref="T147:T184" si="206">(R147+S147)/2</f>
        <v>12.5</v>
      </c>
      <c r="U147" s="121">
        <f t="shared" ref="U147:U184" si="207">IF(T147&gt;=10,6,0)</f>
        <v>6</v>
      </c>
      <c r="V147" s="135">
        <v>16.5</v>
      </c>
      <c r="W147" s="136">
        <v>11.5</v>
      </c>
      <c r="X147" s="120">
        <f t="shared" ref="X147:X184" si="208">(V147+W147)/2</f>
        <v>14</v>
      </c>
      <c r="Y147" s="121">
        <f t="shared" ref="Y147:Y184" si="209">IF(X147&gt;=10,5,0)</f>
        <v>5</v>
      </c>
      <c r="Z147" s="124">
        <f t="shared" ref="Z147:Z184" si="210">((P147*2)+(T147*2)+(X147*2))/6</f>
        <v>13</v>
      </c>
      <c r="AA147" s="125">
        <f t="shared" ref="AA147:AA184" si="211">IF(Z147&gt;=10,17,Q147+U147+Y147)</f>
        <v>17</v>
      </c>
      <c r="AB147" s="136">
        <v>17.5</v>
      </c>
      <c r="AC147" s="126">
        <f t="shared" ref="AC147:AC184" si="212">AB147</f>
        <v>17.5</v>
      </c>
      <c r="AD147" s="127">
        <f t="shared" ref="AD147:AD184" si="213">IF(AC147&gt;=10,3,0)</f>
        <v>3</v>
      </c>
      <c r="AE147" s="135">
        <v>11.5</v>
      </c>
      <c r="AF147" s="136">
        <v>8</v>
      </c>
      <c r="AG147" s="120">
        <f t="shared" ref="AG147:AG184" si="214">(AE147+AF147)/2</f>
        <v>9.75</v>
      </c>
      <c r="AH147" s="121">
        <f t="shared" ref="AH147:AH184" si="215">IF(AG147&gt;=10,3,0)</f>
        <v>0</v>
      </c>
      <c r="AI147" s="135">
        <v>14</v>
      </c>
      <c r="AJ147" s="136">
        <v>10.5</v>
      </c>
      <c r="AK147" s="120">
        <f t="shared" ref="AK147:AK184" si="216">(AI147+AJ147)/2</f>
        <v>12.25</v>
      </c>
      <c r="AL147" s="121">
        <f t="shared" ref="AL147:AL184" si="217">IF(AK147&gt;=10,3,0)</f>
        <v>3</v>
      </c>
      <c r="AM147" s="128">
        <f t="shared" ref="AM147:AM184" si="218">(AC147+(AG147*2)+(AK147*2))/5</f>
        <v>12.3</v>
      </c>
      <c r="AN147" s="129">
        <f t="shared" ref="AN147:AN184" si="219">IF(AM147&gt;=10,9,AL147+AH147+AD147)</f>
        <v>9</v>
      </c>
      <c r="AO147" s="135">
        <v>12.5</v>
      </c>
      <c r="AP147" s="136">
        <v>9</v>
      </c>
      <c r="AQ147" s="120">
        <f t="shared" ref="AQ147:AQ184" si="220">(AO147+AP147)/2</f>
        <v>10.75</v>
      </c>
      <c r="AR147" s="121">
        <f t="shared" ref="AR147:AR184" si="221">IF(AQ147&gt;=10,2,0)</f>
        <v>2</v>
      </c>
      <c r="AS147" s="135">
        <v>16</v>
      </c>
      <c r="AT147" s="136">
        <v>16</v>
      </c>
      <c r="AU147" s="120">
        <f t="shared" ref="AU147:AU184" si="222">(AS147+AT147)/2</f>
        <v>16</v>
      </c>
      <c r="AV147" s="121">
        <f t="shared" ref="AV147:AV184" si="223">IF(AU147&gt;=10,1,0)</f>
        <v>1</v>
      </c>
      <c r="AW147" s="128">
        <f t="shared" ref="AW147:AW184" si="224">(AU147+(AQ147*2))/3</f>
        <v>12.5</v>
      </c>
      <c r="AX147" s="129">
        <f t="shared" ref="AX147:AX184" si="225">IF(AW147&gt;=10,3,AV147+AR147)</f>
        <v>3</v>
      </c>
      <c r="AY147" s="137">
        <v>10.5</v>
      </c>
      <c r="AZ147" s="131">
        <f t="shared" ref="AZ147:AZ184" si="226">AY147</f>
        <v>10.5</v>
      </c>
      <c r="BA147" s="132">
        <f t="shared" ref="BA147:BA184" si="227">IF(AZ147&gt;=10,1,0)</f>
        <v>1</v>
      </c>
      <c r="BB147" s="128">
        <f t="shared" ref="BB147:BB184" si="228">AZ147</f>
        <v>10.5</v>
      </c>
      <c r="BC147" s="129">
        <f t="shared" ref="BC147:BC184" si="229">BA147</f>
        <v>1</v>
      </c>
      <c r="BD147" s="133">
        <f t="shared" ref="BD147:BD184" si="230">((P147*2)+(T147*2)+(X147*2)+AC147+(AG147*2)+(AK147*2)+(AQ147*2)+AU147+AZ147)/15</f>
        <v>12.5</v>
      </c>
      <c r="BE147" s="134">
        <f t="shared" ref="BE147:BE184" si="231">IF(BD147&gt;=10,30,BC147+AX147+AN147+AA147)</f>
        <v>30</v>
      </c>
      <c r="BF147" s="149"/>
      <c r="BG147" s="150"/>
      <c r="BH147" s="142">
        <f t="shared" ref="BH147:BH184" si="232">(BF147+BG147)/2</f>
        <v>0</v>
      </c>
      <c r="BI147" s="143">
        <f t="shared" ref="BI147:BI184" si="233">IF(BH147&gt;=10,5,0)</f>
        <v>0</v>
      </c>
      <c r="BJ147" s="149"/>
      <c r="BK147" s="150"/>
      <c r="BL147" s="142">
        <f t="shared" ref="BL147:BL184" si="234">(BJ147+BK147)/2</f>
        <v>0</v>
      </c>
      <c r="BM147" s="143">
        <f t="shared" ref="BM147:BM184" si="235">IF(BL147&gt;=10,5,0)</f>
        <v>0</v>
      </c>
      <c r="BN147" s="149"/>
      <c r="BO147" s="150"/>
      <c r="BP147" s="142">
        <f>(BN147+BO147)/2</f>
        <v>0</v>
      </c>
      <c r="BQ147" s="143">
        <f>IF(BP147&gt;=10,5,0)</f>
        <v>0</v>
      </c>
      <c r="BR147" s="149"/>
      <c r="BS147" s="150"/>
      <c r="BT147" s="142">
        <f t="shared" ref="BT147:BT184" si="236">(BR147+BS147)/2</f>
        <v>0</v>
      </c>
      <c r="BU147" s="143">
        <f t="shared" ref="BU147:BU184" si="237">IF(BT147&gt;=10,5,0)</f>
        <v>0</v>
      </c>
      <c r="BV147" s="144">
        <f t="shared" ref="BV147:BV184" si="238">((BT147*2)+(BP147*2)+(BL147*2)+(BH147*2))/8</f>
        <v>0</v>
      </c>
      <c r="BW147" s="145">
        <f t="shared" ref="BW147:BW184" si="239">IF(BV147&gt;=10,20,BU147+BQ147+BM147+BI147)</f>
        <v>0</v>
      </c>
      <c r="BX147" s="149"/>
      <c r="BY147" s="150"/>
      <c r="BZ147" s="142">
        <f t="shared" ref="BZ147:BZ184" si="240">(BX147+BY147)/2</f>
        <v>0</v>
      </c>
      <c r="CA147" s="143">
        <f t="shared" ref="CA147:CA184" si="241">IF(BZ147&gt;=10,5,0)</f>
        <v>0</v>
      </c>
      <c r="CB147" s="146">
        <f t="shared" ref="CB147:CB184" si="242">BZ147</f>
        <v>0</v>
      </c>
      <c r="CC147" s="145">
        <f t="shared" ref="CC147:CC184" si="243">CA147</f>
        <v>0</v>
      </c>
      <c r="CD147" s="150"/>
      <c r="CE147" s="147">
        <f t="shared" ref="CE147:CE184" si="244">CD147</f>
        <v>0</v>
      </c>
      <c r="CF147" s="148">
        <f t="shared" ref="CF147:CF184" si="245">IF(CE147&gt;=10,2,0)</f>
        <v>0</v>
      </c>
      <c r="CG147" s="146">
        <f t="shared" ref="CG147:CG184" si="246">CE147</f>
        <v>0</v>
      </c>
      <c r="CH147" s="145">
        <f t="shared" ref="CH147:CH184" si="247">CF147</f>
        <v>0</v>
      </c>
      <c r="CI147" s="149"/>
      <c r="CJ147" s="150"/>
      <c r="CK147" s="142">
        <f t="shared" ref="CK147:CK184" si="248">(CI147+CJ147)/2</f>
        <v>0</v>
      </c>
      <c r="CL147" s="143">
        <f t="shared" ref="CL147:CL184" si="249">IF(CK147&gt;=10,3,0)</f>
        <v>0</v>
      </c>
      <c r="CM147" s="146">
        <f t="shared" ref="CM147:CM184" si="250">CK147</f>
        <v>0</v>
      </c>
      <c r="CN147" s="145">
        <f t="shared" ref="CN147:CN184" si="251">CL147</f>
        <v>0</v>
      </c>
      <c r="CO147" s="21">
        <f t="shared" ref="CO147:CO184" si="252">((CK147*2)+CE147+(BZ147*2)+(BT147*2)+(BP147*2)+(BL147*2)+(BH147*2))/13</f>
        <v>0</v>
      </c>
      <c r="CP147" s="22">
        <f t="shared" ref="CP147:CP184" si="253">IF(CO147&gt;=10,30,CN147+CH147+CC147+BW147)</f>
        <v>0</v>
      </c>
      <c r="CQ147" s="2">
        <f t="shared" si="196"/>
        <v>12.5</v>
      </c>
      <c r="CR147" s="3">
        <f t="shared" si="197"/>
        <v>30</v>
      </c>
      <c r="CS147" s="4">
        <f t="shared" si="198"/>
        <v>0</v>
      </c>
      <c r="CT147" s="5">
        <f t="shared" si="199"/>
        <v>0</v>
      </c>
      <c r="CU147" s="23">
        <f t="shared" si="200"/>
        <v>6.25</v>
      </c>
      <c r="CV147" s="6">
        <f t="shared" si="201"/>
        <v>30</v>
      </c>
      <c r="CW147" s="20">
        <f t="shared" ref="CW147:CW184" si="254">(M147+CV147)</f>
        <v>90</v>
      </c>
      <c r="CX147" s="9" t="str">
        <f t="shared" ref="CX147:CX183" si="255">IF(CW147=120,"ناجح(ة) دورة1","مؤجل(ة)")</f>
        <v>مؤجل(ة)</v>
      </c>
      <c r="CY147" s="10"/>
      <c r="CZ147" s="15"/>
      <c r="DA147" s="12"/>
    </row>
    <row r="148" spans="1:105" ht="29.25" customHeight="1" thickBot="1">
      <c r="B148" s="164">
        <f t="shared" ref="B148:B183" si="256">B147+1</f>
        <v>3</v>
      </c>
      <c r="C148" s="158" t="s">
        <v>307</v>
      </c>
      <c r="D148" s="165" t="s">
        <v>308</v>
      </c>
      <c r="E148" s="13" t="s">
        <v>672</v>
      </c>
      <c r="F148" s="32">
        <v>34892</v>
      </c>
      <c r="G148" s="33" t="s">
        <v>818</v>
      </c>
      <c r="H148" s="28">
        <v>11.35</v>
      </c>
      <c r="I148" s="29">
        <v>30</v>
      </c>
      <c r="J148" s="30">
        <v>10.75</v>
      </c>
      <c r="K148" s="31">
        <v>30</v>
      </c>
      <c r="L148" s="18">
        <f t="shared" si="202"/>
        <v>11.05</v>
      </c>
      <c r="M148" s="19">
        <f t="shared" si="203"/>
        <v>60</v>
      </c>
      <c r="N148" s="149">
        <v>10</v>
      </c>
      <c r="O148" s="150">
        <v>6</v>
      </c>
      <c r="P148" s="120">
        <f t="shared" si="204"/>
        <v>8</v>
      </c>
      <c r="Q148" s="121">
        <f t="shared" si="205"/>
        <v>0</v>
      </c>
      <c r="R148" s="135">
        <v>13.5</v>
      </c>
      <c r="S148" s="136">
        <v>8.5</v>
      </c>
      <c r="T148" s="120">
        <f t="shared" si="206"/>
        <v>11</v>
      </c>
      <c r="U148" s="121">
        <f t="shared" si="207"/>
        <v>6</v>
      </c>
      <c r="V148" s="135">
        <v>7</v>
      </c>
      <c r="W148" s="136">
        <v>8.5</v>
      </c>
      <c r="X148" s="120">
        <f t="shared" si="208"/>
        <v>7.75</v>
      </c>
      <c r="Y148" s="121">
        <f t="shared" si="209"/>
        <v>0</v>
      </c>
      <c r="Z148" s="124">
        <f t="shared" si="210"/>
        <v>8.9166666666666661</v>
      </c>
      <c r="AA148" s="125">
        <f t="shared" si="211"/>
        <v>6</v>
      </c>
      <c r="AB148" s="136">
        <v>13</v>
      </c>
      <c r="AC148" s="126">
        <f t="shared" si="212"/>
        <v>13</v>
      </c>
      <c r="AD148" s="127">
        <f t="shared" si="213"/>
        <v>3</v>
      </c>
      <c r="AE148" s="135">
        <v>10</v>
      </c>
      <c r="AF148" s="136">
        <v>1.5</v>
      </c>
      <c r="AG148" s="120">
        <f t="shared" si="214"/>
        <v>5.75</v>
      </c>
      <c r="AH148" s="121">
        <f t="shared" si="215"/>
        <v>0</v>
      </c>
      <c r="AI148" s="135">
        <v>15</v>
      </c>
      <c r="AJ148" s="136">
        <v>8</v>
      </c>
      <c r="AK148" s="120">
        <f t="shared" si="216"/>
        <v>11.5</v>
      </c>
      <c r="AL148" s="121">
        <f t="shared" si="217"/>
        <v>3</v>
      </c>
      <c r="AM148" s="128">
        <f t="shared" si="218"/>
        <v>9.5</v>
      </c>
      <c r="AN148" s="129">
        <f t="shared" si="219"/>
        <v>6</v>
      </c>
      <c r="AO148" s="135">
        <v>12.5</v>
      </c>
      <c r="AP148" s="136">
        <v>0</v>
      </c>
      <c r="AQ148" s="120">
        <f t="shared" si="220"/>
        <v>6.25</v>
      </c>
      <c r="AR148" s="121">
        <f t="shared" si="221"/>
        <v>0</v>
      </c>
      <c r="AS148" s="135">
        <v>13</v>
      </c>
      <c r="AT148" s="136">
        <v>20</v>
      </c>
      <c r="AU148" s="120">
        <f t="shared" si="222"/>
        <v>16.5</v>
      </c>
      <c r="AV148" s="121">
        <f t="shared" si="223"/>
        <v>1</v>
      </c>
      <c r="AW148" s="128">
        <f t="shared" si="224"/>
        <v>9.6666666666666661</v>
      </c>
      <c r="AX148" s="129">
        <f t="shared" si="225"/>
        <v>1</v>
      </c>
      <c r="AY148" s="137">
        <v>11</v>
      </c>
      <c r="AZ148" s="131">
        <f t="shared" si="226"/>
        <v>11</v>
      </c>
      <c r="BA148" s="132">
        <f t="shared" si="227"/>
        <v>1</v>
      </c>
      <c r="BB148" s="128">
        <f t="shared" si="228"/>
        <v>11</v>
      </c>
      <c r="BC148" s="129">
        <f t="shared" si="229"/>
        <v>1</v>
      </c>
      <c r="BD148" s="133">
        <f t="shared" si="230"/>
        <v>9.4</v>
      </c>
      <c r="BE148" s="134">
        <f t="shared" si="231"/>
        <v>14</v>
      </c>
      <c r="BF148" s="149"/>
      <c r="BG148" s="150"/>
      <c r="BH148" s="142">
        <f t="shared" si="232"/>
        <v>0</v>
      </c>
      <c r="BI148" s="143">
        <f t="shared" si="233"/>
        <v>0</v>
      </c>
      <c r="BJ148" s="149"/>
      <c r="BK148" s="150"/>
      <c r="BL148" s="142">
        <f t="shared" si="234"/>
        <v>0</v>
      </c>
      <c r="BM148" s="143">
        <f t="shared" si="235"/>
        <v>0</v>
      </c>
      <c r="BN148" s="149"/>
      <c r="BO148" s="150"/>
      <c r="BP148" s="142">
        <f t="shared" ref="BP148:BP184" si="257">(BN148+BO148)/2</f>
        <v>0</v>
      </c>
      <c r="BQ148" s="143">
        <f t="shared" ref="BQ148:BQ184" si="258">IF(BP148&gt;=10,5,0)</f>
        <v>0</v>
      </c>
      <c r="BR148" s="149"/>
      <c r="BS148" s="150"/>
      <c r="BT148" s="142">
        <f t="shared" si="236"/>
        <v>0</v>
      </c>
      <c r="BU148" s="143">
        <f t="shared" si="237"/>
        <v>0</v>
      </c>
      <c r="BV148" s="144">
        <f t="shared" si="238"/>
        <v>0</v>
      </c>
      <c r="BW148" s="145">
        <f t="shared" si="239"/>
        <v>0</v>
      </c>
      <c r="BX148" s="149"/>
      <c r="BY148" s="150"/>
      <c r="BZ148" s="142">
        <f t="shared" si="240"/>
        <v>0</v>
      </c>
      <c r="CA148" s="143">
        <f t="shared" si="241"/>
        <v>0</v>
      </c>
      <c r="CB148" s="146">
        <f t="shared" si="242"/>
        <v>0</v>
      </c>
      <c r="CC148" s="145">
        <f t="shared" si="243"/>
        <v>0</v>
      </c>
      <c r="CD148" s="150"/>
      <c r="CE148" s="147">
        <f t="shared" si="244"/>
        <v>0</v>
      </c>
      <c r="CF148" s="148">
        <f t="shared" si="245"/>
        <v>0</v>
      </c>
      <c r="CG148" s="146">
        <f t="shared" si="246"/>
        <v>0</v>
      </c>
      <c r="CH148" s="145">
        <f t="shared" si="247"/>
        <v>0</v>
      </c>
      <c r="CI148" s="149"/>
      <c r="CJ148" s="150"/>
      <c r="CK148" s="142">
        <f t="shared" si="248"/>
        <v>0</v>
      </c>
      <c r="CL148" s="143">
        <f t="shared" si="249"/>
        <v>0</v>
      </c>
      <c r="CM148" s="146">
        <f t="shared" si="250"/>
        <v>0</v>
      </c>
      <c r="CN148" s="145">
        <f t="shared" si="251"/>
        <v>0</v>
      </c>
      <c r="CO148" s="21">
        <f t="shared" si="252"/>
        <v>0</v>
      </c>
      <c r="CP148" s="22">
        <f t="shared" si="253"/>
        <v>0</v>
      </c>
      <c r="CQ148" s="2">
        <f t="shared" si="196"/>
        <v>9.4</v>
      </c>
      <c r="CR148" s="3">
        <f t="shared" si="197"/>
        <v>14</v>
      </c>
      <c r="CS148" s="4">
        <f t="shared" si="198"/>
        <v>0</v>
      </c>
      <c r="CT148" s="5">
        <f t="shared" si="199"/>
        <v>0</v>
      </c>
      <c r="CU148" s="23">
        <f t="shared" si="200"/>
        <v>4.7</v>
      </c>
      <c r="CV148" s="6">
        <f t="shared" si="201"/>
        <v>14</v>
      </c>
      <c r="CW148" s="20">
        <f t="shared" si="254"/>
        <v>74</v>
      </c>
      <c r="CX148" s="9" t="str">
        <f t="shared" si="255"/>
        <v>مؤجل(ة)</v>
      </c>
      <c r="CZ148" s="16"/>
      <c r="DA148" s="12"/>
    </row>
    <row r="149" spans="1:105" ht="29.25" customHeight="1" thickBot="1">
      <c r="B149" s="164">
        <f t="shared" si="256"/>
        <v>4</v>
      </c>
      <c r="C149" s="158" t="s">
        <v>309</v>
      </c>
      <c r="D149" s="165" t="s">
        <v>310</v>
      </c>
      <c r="E149" s="13" t="s">
        <v>673</v>
      </c>
      <c r="F149" s="32">
        <v>35610</v>
      </c>
      <c r="G149" s="33" t="s">
        <v>83</v>
      </c>
      <c r="H149" s="28">
        <v>10</v>
      </c>
      <c r="I149" s="29">
        <v>30</v>
      </c>
      <c r="J149" s="30">
        <v>10</v>
      </c>
      <c r="K149" s="31">
        <v>30</v>
      </c>
      <c r="L149" s="18">
        <f t="shared" si="202"/>
        <v>10</v>
      </c>
      <c r="M149" s="19">
        <f t="shared" si="203"/>
        <v>60</v>
      </c>
      <c r="N149" s="149">
        <v>13</v>
      </c>
      <c r="O149" s="150">
        <v>7</v>
      </c>
      <c r="P149" s="120">
        <f t="shared" si="204"/>
        <v>10</v>
      </c>
      <c r="Q149" s="121">
        <f t="shared" si="205"/>
        <v>6</v>
      </c>
      <c r="R149" s="135">
        <v>12.25</v>
      </c>
      <c r="S149" s="136">
        <v>7</v>
      </c>
      <c r="T149" s="120">
        <f t="shared" si="206"/>
        <v>9.625</v>
      </c>
      <c r="U149" s="121">
        <f t="shared" si="207"/>
        <v>0</v>
      </c>
      <c r="V149" s="135">
        <v>16.5</v>
      </c>
      <c r="W149" s="136">
        <v>3</v>
      </c>
      <c r="X149" s="120">
        <f t="shared" si="208"/>
        <v>9.75</v>
      </c>
      <c r="Y149" s="121">
        <f t="shared" si="209"/>
        <v>0</v>
      </c>
      <c r="Z149" s="124">
        <f t="shared" si="210"/>
        <v>9.7916666666666661</v>
      </c>
      <c r="AA149" s="125">
        <f t="shared" si="211"/>
        <v>6</v>
      </c>
      <c r="AB149" s="136">
        <v>11.5</v>
      </c>
      <c r="AC149" s="126">
        <f t="shared" si="212"/>
        <v>11.5</v>
      </c>
      <c r="AD149" s="127">
        <f t="shared" si="213"/>
        <v>3</v>
      </c>
      <c r="AE149" s="135">
        <v>11.5</v>
      </c>
      <c r="AF149" s="136">
        <v>1.5</v>
      </c>
      <c r="AG149" s="120">
        <f t="shared" si="214"/>
        <v>6.5</v>
      </c>
      <c r="AH149" s="121">
        <f t="shared" si="215"/>
        <v>0</v>
      </c>
      <c r="AI149" s="135">
        <v>10</v>
      </c>
      <c r="AJ149" s="136">
        <v>4.5</v>
      </c>
      <c r="AK149" s="120">
        <f t="shared" si="216"/>
        <v>7.25</v>
      </c>
      <c r="AL149" s="121">
        <f t="shared" si="217"/>
        <v>0</v>
      </c>
      <c r="AM149" s="128">
        <f t="shared" si="218"/>
        <v>7.8</v>
      </c>
      <c r="AN149" s="129">
        <f t="shared" si="219"/>
        <v>3</v>
      </c>
      <c r="AO149" s="135">
        <v>12.5</v>
      </c>
      <c r="AP149" s="136">
        <v>4</v>
      </c>
      <c r="AQ149" s="120">
        <f t="shared" si="220"/>
        <v>8.25</v>
      </c>
      <c r="AR149" s="121">
        <f t="shared" si="221"/>
        <v>0</v>
      </c>
      <c r="AS149" s="135">
        <v>11</v>
      </c>
      <c r="AT149" s="136">
        <v>6</v>
      </c>
      <c r="AU149" s="120">
        <f t="shared" si="222"/>
        <v>8.5</v>
      </c>
      <c r="AV149" s="121">
        <f t="shared" si="223"/>
        <v>0</v>
      </c>
      <c r="AW149" s="128">
        <f t="shared" si="224"/>
        <v>8.3333333333333339</v>
      </c>
      <c r="AX149" s="129">
        <f t="shared" si="225"/>
        <v>0</v>
      </c>
      <c r="AY149" s="137">
        <v>6</v>
      </c>
      <c r="AZ149" s="131">
        <f t="shared" si="226"/>
        <v>6</v>
      </c>
      <c r="BA149" s="132">
        <f t="shared" si="227"/>
        <v>0</v>
      </c>
      <c r="BB149" s="128">
        <f t="shared" si="228"/>
        <v>6</v>
      </c>
      <c r="BC149" s="129">
        <f t="shared" si="229"/>
        <v>0</v>
      </c>
      <c r="BD149" s="133">
        <f t="shared" si="230"/>
        <v>8.5833333333333339</v>
      </c>
      <c r="BE149" s="134">
        <f t="shared" si="231"/>
        <v>9</v>
      </c>
      <c r="BF149" s="149"/>
      <c r="BG149" s="150"/>
      <c r="BH149" s="142">
        <f t="shared" si="232"/>
        <v>0</v>
      </c>
      <c r="BI149" s="143">
        <f t="shared" si="233"/>
        <v>0</v>
      </c>
      <c r="BJ149" s="149"/>
      <c r="BK149" s="150"/>
      <c r="BL149" s="142">
        <f t="shared" si="234"/>
        <v>0</v>
      </c>
      <c r="BM149" s="143">
        <f t="shared" si="235"/>
        <v>0</v>
      </c>
      <c r="BN149" s="149"/>
      <c r="BO149" s="150"/>
      <c r="BP149" s="142">
        <f t="shared" si="257"/>
        <v>0</v>
      </c>
      <c r="BQ149" s="143">
        <f t="shared" si="258"/>
        <v>0</v>
      </c>
      <c r="BR149" s="149"/>
      <c r="BS149" s="150"/>
      <c r="BT149" s="142">
        <f t="shared" si="236"/>
        <v>0</v>
      </c>
      <c r="BU149" s="143">
        <f t="shared" si="237"/>
        <v>0</v>
      </c>
      <c r="BV149" s="144">
        <f t="shared" si="238"/>
        <v>0</v>
      </c>
      <c r="BW149" s="145">
        <f t="shared" si="239"/>
        <v>0</v>
      </c>
      <c r="BX149" s="149"/>
      <c r="BY149" s="150"/>
      <c r="BZ149" s="142">
        <f t="shared" si="240"/>
        <v>0</v>
      </c>
      <c r="CA149" s="143">
        <f t="shared" si="241"/>
        <v>0</v>
      </c>
      <c r="CB149" s="146">
        <f t="shared" si="242"/>
        <v>0</v>
      </c>
      <c r="CC149" s="145">
        <f t="shared" si="243"/>
        <v>0</v>
      </c>
      <c r="CD149" s="150"/>
      <c r="CE149" s="147">
        <f t="shared" si="244"/>
        <v>0</v>
      </c>
      <c r="CF149" s="148">
        <f t="shared" si="245"/>
        <v>0</v>
      </c>
      <c r="CG149" s="146">
        <f t="shared" si="246"/>
        <v>0</v>
      </c>
      <c r="CH149" s="145">
        <f t="shared" si="247"/>
        <v>0</v>
      </c>
      <c r="CI149" s="149"/>
      <c r="CJ149" s="150"/>
      <c r="CK149" s="142">
        <f t="shared" si="248"/>
        <v>0</v>
      </c>
      <c r="CL149" s="143">
        <f t="shared" si="249"/>
        <v>0</v>
      </c>
      <c r="CM149" s="146">
        <f t="shared" si="250"/>
        <v>0</v>
      </c>
      <c r="CN149" s="145">
        <f t="shared" si="251"/>
        <v>0</v>
      </c>
      <c r="CO149" s="21">
        <f t="shared" si="252"/>
        <v>0</v>
      </c>
      <c r="CP149" s="22">
        <f t="shared" si="253"/>
        <v>0</v>
      </c>
      <c r="CQ149" s="2">
        <f t="shared" si="196"/>
        <v>8.5833333333333339</v>
      </c>
      <c r="CR149" s="3">
        <f t="shared" si="197"/>
        <v>9</v>
      </c>
      <c r="CS149" s="4">
        <f t="shared" si="198"/>
        <v>0</v>
      </c>
      <c r="CT149" s="5">
        <f t="shared" si="199"/>
        <v>0</v>
      </c>
      <c r="CU149" s="23">
        <f t="shared" si="200"/>
        <v>4.291666666666667</v>
      </c>
      <c r="CV149" s="6">
        <f t="shared" si="201"/>
        <v>9</v>
      </c>
      <c r="CW149" s="20">
        <f t="shared" si="254"/>
        <v>69</v>
      </c>
      <c r="CX149" s="9" t="str">
        <f t="shared" si="255"/>
        <v>مؤجل(ة)</v>
      </c>
      <c r="CY149" s="10"/>
      <c r="CZ149" s="15"/>
      <c r="DA149" s="12"/>
    </row>
    <row r="150" spans="1:105" ht="29.25" customHeight="1" thickBot="1">
      <c r="B150" s="164">
        <f t="shared" si="256"/>
        <v>5</v>
      </c>
      <c r="C150" s="157" t="s">
        <v>311</v>
      </c>
      <c r="D150" s="165" t="s">
        <v>312</v>
      </c>
      <c r="E150" s="13" t="s">
        <v>674</v>
      </c>
      <c r="F150" s="32">
        <v>36425</v>
      </c>
      <c r="G150" s="33" t="s">
        <v>83</v>
      </c>
      <c r="H150" s="28">
        <v>11.23</v>
      </c>
      <c r="I150" s="29">
        <v>30</v>
      </c>
      <c r="J150" s="30">
        <v>12.1</v>
      </c>
      <c r="K150" s="31">
        <v>30</v>
      </c>
      <c r="L150" s="18">
        <f t="shared" si="202"/>
        <v>11.664999999999999</v>
      </c>
      <c r="M150" s="19">
        <f t="shared" si="203"/>
        <v>60</v>
      </c>
      <c r="N150" s="149">
        <v>13</v>
      </c>
      <c r="O150" s="150">
        <v>4</v>
      </c>
      <c r="P150" s="120">
        <f t="shared" si="204"/>
        <v>8.5</v>
      </c>
      <c r="Q150" s="121">
        <f t="shared" si="205"/>
        <v>0</v>
      </c>
      <c r="R150" s="135">
        <v>15</v>
      </c>
      <c r="S150" s="136">
        <v>4.5</v>
      </c>
      <c r="T150" s="120">
        <f t="shared" si="206"/>
        <v>9.75</v>
      </c>
      <c r="U150" s="121">
        <f t="shared" si="207"/>
        <v>0</v>
      </c>
      <c r="V150" s="135">
        <v>14</v>
      </c>
      <c r="W150" s="136">
        <v>7</v>
      </c>
      <c r="X150" s="120">
        <f t="shared" si="208"/>
        <v>10.5</v>
      </c>
      <c r="Y150" s="121">
        <f t="shared" si="209"/>
        <v>5</v>
      </c>
      <c r="Z150" s="124">
        <f t="shared" si="210"/>
        <v>9.5833333333333339</v>
      </c>
      <c r="AA150" s="125">
        <f t="shared" si="211"/>
        <v>5</v>
      </c>
      <c r="AB150" s="136">
        <v>14</v>
      </c>
      <c r="AC150" s="126">
        <f t="shared" si="212"/>
        <v>14</v>
      </c>
      <c r="AD150" s="127">
        <f t="shared" si="213"/>
        <v>3</v>
      </c>
      <c r="AE150" s="135">
        <v>14</v>
      </c>
      <c r="AF150" s="136">
        <v>6</v>
      </c>
      <c r="AG150" s="120">
        <f t="shared" si="214"/>
        <v>10</v>
      </c>
      <c r="AH150" s="121">
        <f t="shared" si="215"/>
        <v>3</v>
      </c>
      <c r="AI150" s="135">
        <v>12</v>
      </c>
      <c r="AJ150" s="136">
        <v>9.25</v>
      </c>
      <c r="AK150" s="120">
        <f t="shared" si="216"/>
        <v>10.625</v>
      </c>
      <c r="AL150" s="121">
        <f t="shared" si="217"/>
        <v>3</v>
      </c>
      <c r="AM150" s="128">
        <f t="shared" si="218"/>
        <v>11.05</v>
      </c>
      <c r="AN150" s="129">
        <f t="shared" si="219"/>
        <v>9</v>
      </c>
      <c r="AO150" s="135">
        <v>12.5</v>
      </c>
      <c r="AP150" s="136">
        <v>2</v>
      </c>
      <c r="AQ150" s="120">
        <f t="shared" si="220"/>
        <v>7.25</v>
      </c>
      <c r="AR150" s="121">
        <f t="shared" si="221"/>
        <v>0</v>
      </c>
      <c r="AS150" s="135">
        <v>18.5</v>
      </c>
      <c r="AT150" s="136">
        <v>15</v>
      </c>
      <c r="AU150" s="120">
        <f t="shared" si="222"/>
        <v>16.75</v>
      </c>
      <c r="AV150" s="121">
        <f t="shared" si="223"/>
        <v>1</v>
      </c>
      <c r="AW150" s="128">
        <f t="shared" si="224"/>
        <v>10.416666666666666</v>
      </c>
      <c r="AX150" s="129">
        <f t="shared" si="225"/>
        <v>3</v>
      </c>
      <c r="AY150" s="137">
        <v>12.5</v>
      </c>
      <c r="AZ150" s="131">
        <f t="shared" si="226"/>
        <v>12.5</v>
      </c>
      <c r="BA150" s="132">
        <f t="shared" si="227"/>
        <v>1</v>
      </c>
      <c r="BB150" s="128">
        <f t="shared" si="228"/>
        <v>12.5</v>
      </c>
      <c r="BC150" s="129">
        <f t="shared" si="229"/>
        <v>1</v>
      </c>
      <c r="BD150" s="133">
        <f t="shared" si="230"/>
        <v>10.433333333333334</v>
      </c>
      <c r="BE150" s="134">
        <f t="shared" si="231"/>
        <v>30</v>
      </c>
      <c r="BF150" s="149"/>
      <c r="BG150" s="150"/>
      <c r="BH150" s="142">
        <f t="shared" si="232"/>
        <v>0</v>
      </c>
      <c r="BI150" s="143">
        <f t="shared" si="233"/>
        <v>0</v>
      </c>
      <c r="BJ150" s="149"/>
      <c r="BK150" s="150"/>
      <c r="BL150" s="142">
        <f t="shared" si="234"/>
        <v>0</v>
      </c>
      <c r="BM150" s="143">
        <f t="shared" si="235"/>
        <v>0</v>
      </c>
      <c r="BN150" s="149"/>
      <c r="BO150" s="150"/>
      <c r="BP150" s="142">
        <f t="shared" si="257"/>
        <v>0</v>
      </c>
      <c r="BQ150" s="143">
        <f t="shared" si="258"/>
        <v>0</v>
      </c>
      <c r="BR150" s="149"/>
      <c r="BS150" s="150"/>
      <c r="BT150" s="142">
        <f t="shared" si="236"/>
        <v>0</v>
      </c>
      <c r="BU150" s="143">
        <f t="shared" si="237"/>
        <v>0</v>
      </c>
      <c r="BV150" s="144">
        <f t="shared" si="238"/>
        <v>0</v>
      </c>
      <c r="BW150" s="145">
        <f t="shared" si="239"/>
        <v>0</v>
      </c>
      <c r="BX150" s="149"/>
      <c r="BY150" s="150"/>
      <c r="BZ150" s="142">
        <f t="shared" si="240"/>
        <v>0</v>
      </c>
      <c r="CA150" s="143">
        <f t="shared" si="241"/>
        <v>0</v>
      </c>
      <c r="CB150" s="146">
        <f t="shared" si="242"/>
        <v>0</v>
      </c>
      <c r="CC150" s="145">
        <f t="shared" si="243"/>
        <v>0</v>
      </c>
      <c r="CD150" s="150"/>
      <c r="CE150" s="147">
        <f t="shared" si="244"/>
        <v>0</v>
      </c>
      <c r="CF150" s="148">
        <f t="shared" si="245"/>
        <v>0</v>
      </c>
      <c r="CG150" s="146">
        <f t="shared" si="246"/>
        <v>0</v>
      </c>
      <c r="CH150" s="145">
        <f t="shared" si="247"/>
        <v>0</v>
      </c>
      <c r="CI150" s="149"/>
      <c r="CJ150" s="150"/>
      <c r="CK150" s="142">
        <f t="shared" si="248"/>
        <v>0</v>
      </c>
      <c r="CL150" s="143">
        <f t="shared" si="249"/>
        <v>0</v>
      </c>
      <c r="CM150" s="146">
        <f t="shared" si="250"/>
        <v>0</v>
      </c>
      <c r="CN150" s="145">
        <f t="shared" si="251"/>
        <v>0</v>
      </c>
      <c r="CO150" s="21">
        <f t="shared" si="252"/>
        <v>0</v>
      </c>
      <c r="CP150" s="22">
        <f t="shared" si="253"/>
        <v>0</v>
      </c>
      <c r="CQ150" s="2">
        <f t="shared" si="196"/>
        <v>10.433333333333334</v>
      </c>
      <c r="CR150" s="3">
        <f t="shared" si="197"/>
        <v>30</v>
      </c>
      <c r="CS150" s="4">
        <f t="shared" si="198"/>
        <v>0</v>
      </c>
      <c r="CT150" s="5">
        <f t="shared" si="199"/>
        <v>0</v>
      </c>
      <c r="CU150" s="23">
        <f t="shared" si="200"/>
        <v>5.2166666666666668</v>
      </c>
      <c r="CV150" s="6">
        <f t="shared" si="201"/>
        <v>30</v>
      </c>
      <c r="CW150" s="20">
        <f t="shared" si="254"/>
        <v>90</v>
      </c>
      <c r="CX150" s="9" t="str">
        <f t="shared" si="255"/>
        <v>مؤجل(ة)</v>
      </c>
      <c r="CY150" s="10"/>
      <c r="CZ150" s="15"/>
      <c r="DA150" s="12"/>
    </row>
    <row r="151" spans="1:105" ht="29.25" customHeight="1" thickBot="1">
      <c r="B151" s="164">
        <f t="shared" si="256"/>
        <v>6</v>
      </c>
      <c r="C151" s="158" t="s">
        <v>313</v>
      </c>
      <c r="D151" s="165" t="s">
        <v>314</v>
      </c>
      <c r="E151" s="13" t="s">
        <v>675</v>
      </c>
      <c r="F151" s="32">
        <v>36357</v>
      </c>
      <c r="G151" s="33" t="s">
        <v>83</v>
      </c>
      <c r="H151" s="28">
        <v>11.01</v>
      </c>
      <c r="I151" s="29">
        <v>30</v>
      </c>
      <c r="J151" s="30">
        <v>10.62</v>
      </c>
      <c r="K151" s="31">
        <v>30</v>
      </c>
      <c r="L151" s="18">
        <f t="shared" si="202"/>
        <v>10.815</v>
      </c>
      <c r="M151" s="19">
        <f t="shared" si="203"/>
        <v>60</v>
      </c>
      <c r="N151" s="149">
        <v>13</v>
      </c>
      <c r="O151" s="150">
        <v>6</v>
      </c>
      <c r="P151" s="120">
        <f t="shared" si="204"/>
        <v>9.5</v>
      </c>
      <c r="Q151" s="121">
        <f t="shared" si="205"/>
        <v>0</v>
      </c>
      <c r="R151" s="135">
        <v>15.5</v>
      </c>
      <c r="S151" s="136">
        <v>10.75</v>
      </c>
      <c r="T151" s="120">
        <f t="shared" si="206"/>
        <v>13.125</v>
      </c>
      <c r="U151" s="121">
        <f t="shared" si="207"/>
        <v>6</v>
      </c>
      <c r="V151" s="135">
        <v>16.5</v>
      </c>
      <c r="W151" s="136">
        <v>12.5</v>
      </c>
      <c r="X151" s="120">
        <f t="shared" si="208"/>
        <v>14.5</v>
      </c>
      <c r="Y151" s="121">
        <f t="shared" si="209"/>
        <v>5</v>
      </c>
      <c r="Z151" s="124">
        <f t="shared" si="210"/>
        <v>12.375</v>
      </c>
      <c r="AA151" s="125">
        <f t="shared" si="211"/>
        <v>17</v>
      </c>
      <c r="AB151" s="136">
        <v>10.5</v>
      </c>
      <c r="AC151" s="126">
        <f t="shared" si="212"/>
        <v>10.5</v>
      </c>
      <c r="AD151" s="127">
        <f t="shared" si="213"/>
        <v>3</v>
      </c>
      <c r="AE151" s="135">
        <v>10</v>
      </c>
      <c r="AF151" s="136">
        <v>6.25</v>
      </c>
      <c r="AG151" s="120">
        <f t="shared" si="214"/>
        <v>8.125</v>
      </c>
      <c r="AH151" s="121">
        <f t="shared" si="215"/>
        <v>0</v>
      </c>
      <c r="AI151" s="135">
        <v>12</v>
      </c>
      <c r="AJ151" s="136">
        <v>10</v>
      </c>
      <c r="AK151" s="120">
        <f t="shared" si="216"/>
        <v>11</v>
      </c>
      <c r="AL151" s="121">
        <f t="shared" si="217"/>
        <v>3</v>
      </c>
      <c r="AM151" s="128">
        <f t="shared" si="218"/>
        <v>9.75</v>
      </c>
      <c r="AN151" s="129">
        <f t="shared" si="219"/>
        <v>6</v>
      </c>
      <c r="AO151" s="135">
        <v>12.5</v>
      </c>
      <c r="AP151" s="136">
        <v>3</v>
      </c>
      <c r="AQ151" s="120">
        <f t="shared" si="220"/>
        <v>7.75</v>
      </c>
      <c r="AR151" s="121">
        <f t="shared" si="221"/>
        <v>0</v>
      </c>
      <c r="AS151" s="135">
        <v>18</v>
      </c>
      <c r="AT151" s="136">
        <v>16</v>
      </c>
      <c r="AU151" s="120">
        <f t="shared" si="222"/>
        <v>17</v>
      </c>
      <c r="AV151" s="121">
        <f t="shared" si="223"/>
        <v>1</v>
      </c>
      <c r="AW151" s="128">
        <f t="shared" si="224"/>
        <v>10.833333333333334</v>
      </c>
      <c r="AX151" s="129">
        <f t="shared" si="225"/>
        <v>3</v>
      </c>
      <c r="AY151" s="137">
        <v>11.5</v>
      </c>
      <c r="AZ151" s="131">
        <f t="shared" si="226"/>
        <v>11.5</v>
      </c>
      <c r="BA151" s="132">
        <f t="shared" si="227"/>
        <v>1</v>
      </c>
      <c r="BB151" s="128">
        <f t="shared" si="228"/>
        <v>11.5</v>
      </c>
      <c r="BC151" s="129">
        <f t="shared" si="229"/>
        <v>1</v>
      </c>
      <c r="BD151" s="133">
        <f t="shared" si="230"/>
        <v>11.133333333333333</v>
      </c>
      <c r="BE151" s="134">
        <f t="shared" si="231"/>
        <v>30</v>
      </c>
      <c r="BF151" s="149"/>
      <c r="BG151" s="150"/>
      <c r="BH151" s="142">
        <f t="shared" si="232"/>
        <v>0</v>
      </c>
      <c r="BI151" s="143">
        <f t="shared" si="233"/>
        <v>0</v>
      </c>
      <c r="BJ151" s="149"/>
      <c r="BK151" s="150"/>
      <c r="BL151" s="142">
        <f t="shared" si="234"/>
        <v>0</v>
      </c>
      <c r="BM151" s="143">
        <f t="shared" si="235"/>
        <v>0</v>
      </c>
      <c r="BN151" s="149"/>
      <c r="BO151" s="150"/>
      <c r="BP151" s="142">
        <f t="shared" si="257"/>
        <v>0</v>
      </c>
      <c r="BQ151" s="143">
        <f t="shared" si="258"/>
        <v>0</v>
      </c>
      <c r="BR151" s="149"/>
      <c r="BS151" s="150"/>
      <c r="BT151" s="142">
        <f t="shared" si="236"/>
        <v>0</v>
      </c>
      <c r="BU151" s="143">
        <f t="shared" si="237"/>
        <v>0</v>
      </c>
      <c r="BV151" s="144">
        <f t="shared" si="238"/>
        <v>0</v>
      </c>
      <c r="BW151" s="145">
        <f t="shared" si="239"/>
        <v>0</v>
      </c>
      <c r="BX151" s="149"/>
      <c r="BY151" s="150"/>
      <c r="BZ151" s="142">
        <f t="shared" si="240"/>
        <v>0</v>
      </c>
      <c r="CA151" s="143">
        <f t="shared" si="241"/>
        <v>0</v>
      </c>
      <c r="CB151" s="146">
        <f t="shared" si="242"/>
        <v>0</v>
      </c>
      <c r="CC151" s="145">
        <f t="shared" si="243"/>
        <v>0</v>
      </c>
      <c r="CD151" s="150"/>
      <c r="CE151" s="147">
        <f t="shared" si="244"/>
        <v>0</v>
      </c>
      <c r="CF151" s="148">
        <f t="shared" si="245"/>
        <v>0</v>
      </c>
      <c r="CG151" s="146">
        <f t="shared" si="246"/>
        <v>0</v>
      </c>
      <c r="CH151" s="145">
        <f t="shared" si="247"/>
        <v>0</v>
      </c>
      <c r="CI151" s="149"/>
      <c r="CJ151" s="150"/>
      <c r="CK151" s="142">
        <f t="shared" si="248"/>
        <v>0</v>
      </c>
      <c r="CL151" s="143">
        <f t="shared" si="249"/>
        <v>0</v>
      </c>
      <c r="CM151" s="146">
        <f t="shared" si="250"/>
        <v>0</v>
      </c>
      <c r="CN151" s="145">
        <f t="shared" si="251"/>
        <v>0</v>
      </c>
      <c r="CO151" s="21">
        <f t="shared" si="252"/>
        <v>0</v>
      </c>
      <c r="CP151" s="22">
        <f t="shared" si="253"/>
        <v>0</v>
      </c>
      <c r="CQ151" s="2">
        <f t="shared" si="196"/>
        <v>11.133333333333333</v>
      </c>
      <c r="CR151" s="3">
        <f t="shared" si="197"/>
        <v>30</v>
      </c>
      <c r="CS151" s="4">
        <f t="shared" si="198"/>
        <v>0</v>
      </c>
      <c r="CT151" s="5">
        <f t="shared" si="199"/>
        <v>0</v>
      </c>
      <c r="CU151" s="23">
        <f t="shared" si="200"/>
        <v>5.5666666666666664</v>
      </c>
      <c r="CV151" s="6">
        <f t="shared" si="201"/>
        <v>30</v>
      </c>
      <c r="CW151" s="20">
        <f t="shared" si="254"/>
        <v>90</v>
      </c>
      <c r="CX151" s="9" t="str">
        <f t="shared" si="255"/>
        <v>مؤجل(ة)</v>
      </c>
      <c r="CY151" s="10"/>
      <c r="CZ151" s="15"/>
      <c r="DA151" s="12"/>
    </row>
    <row r="152" spans="1:105" ht="29.25" customHeight="1" thickBot="1">
      <c r="B152" s="164">
        <f t="shared" si="256"/>
        <v>7</v>
      </c>
      <c r="C152" s="158" t="s">
        <v>315</v>
      </c>
      <c r="D152" s="165" t="s">
        <v>285</v>
      </c>
      <c r="E152" s="34" t="s">
        <v>676</v>
      </c>
      <c r="F152" s="32">
        <v>35791</v>
      </c>
      <c r="G152" s="33" t="s">
        <v>83</v>
      </c>
      <c r="H152" s="28">
        <v>11.17</v>
      </c>
      <c r="I152" s="29">
        <v>30</v>
      </c>
      <c r="J152" s="30">
        <v>10.95</v>
      </c>
      <c r="K152" s="31">
        <v>30</v>
      </c>
      <c r="L152" s="18">
        <f t="shared" si="202"/>
        <v>11.059999999999999</v>
      </c>
      <c r="M152" s="19">
        <f t="shared" si="203"/>
        <v>60</v>
      </c>
      <c r="N152" s="149">
        <v>11</v>
      </c>
      <c r="O152" s="150">
        <v>10</v>
      </c>
      <c r="P152" s="120">
        <f t="shared" si="204"/>
        <v>10.5</v>
      </c>
      <c r="Q152" s="121">
        <f t="shared" si="205"/>
        <v>6</v>
      </c>
      <c r="R152" s="135">
        <v>13</v>
      </c>
      <c r="S152" s="136">
        <v>11.5</v>
      </c>
      <c r="T152" s="120">
        <f t="shared" si="206"/>
        <v>12.25</v>
      </c>
      <c r="U152" s="121">
        <f t="shared" si="207"/>
        <v>6</v>
      </c>
      <c r="V152" s="135">
        <v>11</v>
      </c>
      <c r="W152" s="136">
        <v>13</v>
      </c>
      <c r="X152" s="120">
        <f t="shared" si="208"/>
        <v>12</v>
      </c>
      <c r="Y152" s="121">
        <f t="shared" si="209"/>
        <v>5</v>
      </c>
      <c r="Z152" s="124">
        <f t="shared" si="210"/>
        <v>11.583333333333334</v>
      </c>
      <c r="AA152" s="125">
        <f t="shared" si="211"/>
        <v>17</v>
      </c>
      <c r="AB152" s="136">
        <v>17</v>
      </c>
      <c r="AC152" s="126">
        <f t="shared" si="212"/>
        <v>17</v>
      </c>
      <c r="AD152" s="127">
        <f t="shared" si="213"/>
        <v>3</v>
      </c>
      <c r="AE152" s="135">
        <v>13</v>
      </c>
      <c r="AF152" s="136">
        <v>8.5</v>
      </c>
      <c r="AG152" s="120">
        <f t="shared" si="214"/>
        <v>10.75</v>
      </c>
      <c r="AH152" s="121">
        <f t="shared" si="215"/>
        <v>3</v>
      </c>
      <c r="AI152" s="135">
        <v>17</v>
      </c>
      <c r="AJ152" s="136">
        <v>10.5</v>
      </c>
      <c r="AK152" s="120">
        <f t="shared" si="216"/>
        <v>13.75</v>
      </c>
      <c r="AL152" s="121">
        <f t="shared" si="217"/>
        <v>3</v>
      </c>
      <c r="AM152" s="128">
        <f t="shared" si="218"/>
        <v>13.2</v>
      </c>
      <c r="AN152" s="129">
        <f t="shared" si="219"/>
        <v>9</v>
      </c>
      <c r="AO152" s="135">
        <v>12.5</v>
      </c>
      <c r="AP152" s="136">
        <v>5</v>
      </c>
      <c r="AQ152" s="120">
        <f t="shared" si="220"/>
        <v>8.75</v>
      </c>
      <c r="AR152" s="121">
        <f t="shared" si="221"/>
        <v>0</v>
      </c>
      <c r="AS152" s="135">
        <v>12</v>
      </c>
      <c r="AT152" s="136">
        <v>12</v>
      </c>
      <c r="AU152" s="120">
        <f t="shared" si="222"/>
        <v>12</v>
      </c>
      <c r="AV152" s="121">
        <f t="shared" si="223"/>
        <v>1</v>
      </c>
      <c r="AW152" s="128">
        <f t="shared" si="224"/>
        <v>9.8333333333333339</v>
      </c>
      <c r="AX152" s="129">
        <f t="shared" si="225"/>
        <v>1</v>
      </c>
      <c r="AY152" s="137">
        <v>11</v>
      </c>
      <c r="AZ152" s="131">
        <f t="shared" si="226"/>
        <v>11</v>
      </c>
      <c r="BA152" s="132">
        <f t="shared" si="227"/>
        <v>1</v>
      </c>
      <c r="BB152" s="128">
        <f t="shared" si="228"/>
        <v>11</v>
      </c>
      <c r="BC152" s="129">
        <f t="shared" si="229"/>
        <v>1</v>
      </c>
      <c r="BD152" s="133">
        <f t="shared" si="230"/>
        <v>11.733333333333333</v>
      </c>
      <c r="BE152" s="134">
        <f t="shared" si="231"/>
        <v>30</v>
      </c>
      <c r="BF152" s="149"/>
      <c r="BG152" s="150"/>
      <c r="BH152" s="142">
        <f t="shared" si="232"/>
        <v>0</v>
      </c>
      <c r="BI152" s="143">
        <f t="shared" si="233"/>
        <v>0</v>
      </c>
      <c r="BJ152" s="149"/>
      <c r="BK152" s="150"/>
      <c r="BL152" s="142">
        <f t="shared" si="234"/>
        <v>0</v>
      </c>
      <c r="BM152" s="143">
        <f t="shared" si="235"/>
        <v>0</v>
      </c>
      <c r="BN152" s="149"/>
      <c r="BO152" s="150"/>
      <c r="BP152" s="142">
        <f t="shared" si="257"/>
        <v>0</v>
      </c>
      <c r="BQ152" s="143">
        <f t="shared" si="258"/>
        <v>0</v>
      </c>
      <c r="BR152" s="149"/>
      <c r="BS152" s="150"/>
      <c r="BT152" s="142">
        <f t="shared" si="236"/>
        <v>0</v>
      </c>
      <c r="BU152" s="143">
        <f t="shared" si="237"/>
        <v>0</v>
      </c>
      <c r="BV152" s="144">
        <f t="shared" si="238"/>
        <v>0</v>
      </c>
      <c r="BW152" s="145">
        <f t="shared" si="239"/>
        <v>0</v>
      </c>
      <c r="BX152" s="149"/>
      <c r="BY152" s="150"/>
      <c r="BZ152" s="142">
        <f t="shared" si="240"/>
        <v>0</v>
      </c>
      <c r="CA152" s="143">
        <f t="shared" si="241"/>
        <v>0</v>
      </c>
      <c r="CB152" s="146">
        <f t="shared" si="242"/>
        <v>0</v>
      </c>
      <c r="CC152" s="145">
        <f t="shared" si="243"/>
        <v>0</v>
      </c>
      <c r="CD152" s="150"/>
      <c r="CE152" s="147">
        <f t="shared" si="244"/>
        <v>0</v>
      </c>
      <c r="CF152" s="148">
        <f t="shared" si="245"/>
        <v>0</v>
      </c>
      <c r="CG152" s="146">
        <f t="shared" si="246"/>
        <v>0</v>
      </c>
      <c r="CH152" s="145">
        <f t="shared" si="247"/>
        <v>0</v>
      </c>
      <c r="CI152" s="149"/>
      <c r="CJ152" s="150"/>
      <c r="CK152" s="142">
        <f t="shared" si="248"/>
        <v>0</v>
      </c>
      <c r="CL152" s="143">
        <f t="shared" si="249"/>
        <v>0</v>
      </c>
      <c r="CM152" s="146">
        <f t="shared" si="250"/>
        <v>0</v>
      </c>
      <c r="CN152" s="145">
        <f t="shared" si="251"/>
        <v>0</v>
      </c>
      <c r="CO152" s="21">
        <f t="shared" si="252"/>
        <v>0</v>
      </c>
      <c r="CP152" s="22">
        <f t="shared" si="253"/>
        <v>0</v>
      </c>
      <c r="CQ152" s="2">
        <f t="shared" si="196"/>
        <v>11.733333333333333</v>
      </c>
      <c r="CR152" s="3">
        <f t="shared" si="197"/>
        <v>30</v>
      </c>
      <c r="CS152" s="4">
        <f t="shared" si="198"/>
        <v>0</v>
      </c>
      <c r="CT152" s="5">
        <f t="shared" si="199"/>
        <v>0</v>
      </c>
      <c r="CU152" s="23">
        <f t="shared" si="200"/>
        <v>5.8666666666666663</v>
      </c>
      <c r="CV152" s="6">
        <f t="shared" si="201"/>
        <v>30</v>
      </c>
      <c r="CW152" s="20">
        <f t="shared" si="254"/>
        <v>90</v>
      </c>
      <c r="CX152" s="9" t="str">
        <f t="shared" si="255"/>
        <v>مؤجل(ة)</v>
      </c>
      <c r="CY152" s="10"/>
      <c r="CZ152" s="15"/>
      <c r="DA152" s="12"/>
    </row>
    <row r="153" spans="1:105" ht="29.25" customHeight="1" thickBot="1">
      <c r="B153" s="164">
        <f t="shared" si="256"/>
        <v>8</v>
      </c>
      <c r="C153" s="158" t="s">
        <v>316</v>
      </c>
      <c r="D153" s="165" t="s">
        <v>317</v>
      </c>
      <c r="E153" s="13" t="s">
        <v>677</v>
      </c>
      <c r="F153" s="32">
        <v>35234</v>
      </c>
      <c r="G153" s="33" t="s">
        <v>83</v>
      </c>
      <c r="H153" s="28">
        <v>10.9</v>
      </c>
      <c r="I153" s="29">
        <v>30</v>
      </c>
      <c r="J153" s="30">
        <v>12.5</v>
      </c>
      <c r="K153" s="31">
        <v>30</v>
      </c>
      <c r="L153" s="18">
        <f t="shared" si="202"/>
        <v>11.7</v>
      </c>
      <c r="M153" s="19">
        <f t="shared" si="203"/>
        <v>60</v>
      </c>
      <c r="N153" s="149">
        <v>15</v>
      </c>
      <c r="O153" s="150">
        <v>7</v>
      </c>
      <c r="P153" s="120">
        <f t="shared" si="204"/>
        <v>11</v>
      </c>
      <c r="Q153" s="121">
        <f t="shared" si="205"/>
        <v>6</v>
      </c>
      <c r="R153" s="135">
        <v>14.5</v>
      </c>
      <c r="S153" s="136">
        <v>6.25</v>
      </c>
      <c r="T153" s="120">
        <f t="shared" si="206"/>
        <v>10.375</v>
      </c>
      <c r="U153" s="121">
        <f t="shared" si="207"/>
        <v>6</v>
      </c>
      <c r="V153" s="135">
        <v>10</v>
      </c>
      <c r="W153" s="136">
        <v>11.5</v>
      </c>
      <c r="X153" s="120">
        <f t="shared" si="208"/>
        <v>10.75</v>
      </c>
      <c r="Y153" s="121">
        <f t="shared" si="209"/>
        <v>5</v>
      </c>
      <c r="Z153" s="124">
        <f t="shared" si="210"/>
        <v>10.708333333333334</v>
      </c>
      <c r="AA153" s="125">
        <f t="shared" si="211"/>
        <v>17</v>
      </c>
      <c r="AB153" s="136">
        <v>14.5</v>
      </c>
      <c r="AC153" s="126">
        <f t="shared" si="212"/>
        <v>14.5</v>
      </c>
      <c r="AD153" s="127">
        <f t="shared" si="213"/>
        <v>3</v>
      </c>
      <c r="AE153" s="135">
        <v>13.5</v>
      </c>
      <c r="AF153" s="136">
        <v>6.5</v>
      </c>
      <c r="AG153" s="120">
        <f t="shared" si="214"/>
        <v>10</v>
      </c>
      <c r="AH153" s="121">
        <f t="shared" si="215"/>
        <v>3</v>
      </c>
      <c r="AI153" s="135">
        <v>16</v>
      </c>
      <c r="AJ153" s="136">
        <v>7.5</v>
      </c>
      <c r="AK153" s="120">
        <f t="shared" si="216"/>
        <v>11.75</v>
      </c>
      <c r="AL153" s="121">
        <f t="shared" si="217"/>
        <v>3</v>
      </c>
      <c r="AM153" s="128">
        <f t="shared" si="218"/>
        <v>11.6</v>
      </c>
      <c r="AN153" s="129">
        <f t="shared" si="219"/>
        <v>9</v>
      </c>
      <c r="AO153" s="135">
        <v>12.5</v>
      </c>
      <c r="AP153" s="136">
        <v>11</v>
      </c>
      <c r="AQ153" s="120">
        <f t="shared" si="220"/>
        <v>11.75</v>
      </c>
      <c r="AR153" s="121">
        <f t="shared" si="221"/>
        <v>2</v>
      </c>
      <c r="AS153" s="135">
        <v>16</v>
      </c>
      <c r="AT153" s="136">
        <v>16</v>
      </c>
      <c r="AU153" s="120">
        <f t="shared" si="222"/>
        <v>16</v>
      </c>
      <c r="AV153" s="121">
        <f t="shared" si="223"/>
        <v>1</v>
      </c>
      <c r="AW153" s="128">
        <f t="shared" si="224"/>
        <v>13.166666666666666</v>
      </c>
      <c r="AX153" s="129">
        <f t="shared" si="225"/>
        <v>3</v>
      </c>
      <c r="AY153" s="137">
        <v>13.5</v>
      </c>
      <c r="AZ153" s="131">
        <f t="shared" si="226"/>
        <v>13.5</v>
      </c>
      <c r="BA153" s="132">
        <f t="shared" si="227"/>
        <v>1</v>
      </c>
      <c r="BB153" s="128">
        <f t="shared" si="228"/>
        <v>13.5</v>
      </c>
      <c r="BC153" s="129">
        <f t="shared" si="229"/>
        <v>1</v>
      </c>
      <c r="BD153" s="133">
        <f t="shared" si="230"/>
        <v>11.683333333333334</v>
      </c>
      <c r="BE153" s="134">
        <f t="shared" si="231"/>
        <v>30</v>
      </c>
      <c r="BF153" s="149"/>
      <c r="BG153" s="150"/>
      <c r="BH153" s="142">
        <f t="shared" si="232"/>
        <v>0</v>
      </c>
      <c r="BI153" s="143">
        <f t="shared" si="233"/>
        <v>0</v>
      </c>
      <c r="BJ153" s="149"/>
      <c r="BK153" s="150"/>
      <c r="BL153" s="142">
        <f t="shared" si="234"/>
        <v>0</v>
      </c>
      <c r="BM153" s="143">
        <f t="shared" si="235"/>
        <v>0</v>
      </c>
      <c r="BN153" s="149"/>
      <c r="BO153" s="150"/>
      <c r="BP153" s="142">
        <f t="shared" si="257"/>
        <v>0</v>
      </c>
      <c r="BQ153" s="143">
        <f t="shared" si="258"/>
        <v>0</v>
      </c>
      <c r="BR153" s="149"/>
      <c r="BS153" s="150"/>
      <c r="BT153" s="142">
        <f t="shared" si="236"/>
        <v>0</v>
      </c>
      <c r="BU153" s="143">
        <f t="shared" si="237"/>
        <v>0</v>
      </c>
      <c r="BV153" s="144">
        <f t="shared" si="238"/>
        <v>0</v>
      </c>
      <c r="BW153" s="145">
        <f t="shared" si="239"/>
        <v>0</v>
      </c>
      <c r="BX153" s="149"/>
      <c r="BY153" s="150"/>
      <c r="BZ153" s="142">
        <f t="shared" si="240"/>
        <v>0</v>
      </c>
      <c r="CA153" s="143">
        <f t="shared" si="241"/>
        <v>0</v>
      </c>
      <c r="CB153" s="146">
        <f t="shared" si="242"/>
        <v>0</v>
      </c>
      <c r="CC153" s="145">
        <f t="shared" si="243"/>
        <v>0</v>
      </c>
      <c r="CD153" s="150"/>
      <c r="CE153" s="147">
        <f t="shared" si="244"/>
        <v>0</v>
      </c>
      <c r="CF153" s="148">
        <f t="shared" si="245"/>
        <v>0</v>
      </c>
      <c r="CG153" s="146">
        <f t="shared" si="246"/>
        <v>0</v>
      </c>
      <c r="CH153" s="145">
        <f t="shared" si="247"/>
        <v>0</v>
      </c>
      <c r="CI153" s="149"/>
      <c r="CJ153" s="150"/>
      <c r="CK153" s="142">
        <f t="shared" si="248"/>
        <v>0</v>
      </c>
      <c r="CL153" s="143">
        <f t="shared" si="249"/>
        <v>0</v>
      </c>
      <c r="CM153" s="146">
        <f t="shared" si="250"/>
        <v>0</v>
      </c>
      <c r="CN153" s="145">
        <f t="shared" si="251"/>
        <v>0</v>
      </c>
      <c r="CO153" s="21">
        <f t="shared" si="252"/>
        <v>0</v>
      </c>
      <c r="CP153" s="22">
        <f t="shared" si="253"/>
        <v>0</v>
      </c>
      <c r="CQ153" s="2">
        <f t="shared" si="196"/>
        <v>11.683333333333334</v>
      </c>
      <c r="CR153" s="3">
        <f t="shared" si="197"/>
        <v>30</v>
      </c>
      <c r="CS153" s="4">
        <f t="shared" si="198"/>
        <v>0</v>
      </c>
      <c r="CT153" s="5">
        <f t="shared" si="199"/>
        <v>0</v>
      </c>
      <c r="CU153" s="23">
        <f t="shared" si="200"/>
        <v>5.8416666666666668</v>
      </c>
      <c r="CV153" s="6">
        <f t="shared" si="201"/>
        <v>30</v>
      </c>
      <c r="CW153" s="20">
        <f t="shared" si="254"/>
        <v>90</v>
      </c>
      <c r="CX153" s="9" t="str">
        <f t="shared" si="255"/>
        <v>مؤجل(ة)</v>
      </c>
      <c r="CY153" s="10"/>
      <c r="CZ153" s="15"/>
      <c r="DA153" s="12"/>
    </row>
    <row r="154" spans="1:105" ht="29.25" customHeight="1" thickBot="1">
      <c r="B154" s="164">
        <v>9</v>
      </c>
      <c r="C154" s="158" t="s">
        <v>76</v>
      </c>
      <c r="D154" s="165" t="s">
        <v>318</v>
      </c>
      <c r="E154" s="13" t="s">
        <v>678</v>
      </c>
      <c r="F154" s="32">
        <v>36381</v>
      </c>
      <c r="G154" s="33" t="s">
        <v>83</v>
      </c>
      <c r="H154" s="28">
        <v>10.8</v>
      </c>
      <c r="I154" s="29">
        <v>30</v>
      </c>
      <c r="J154" s="30">
        <v>11.18</v>
      </c>
      <c r="K154" s="31">
        <v>30</v>
      </c>
      <c r="L154" s="18">
        <f t="shared" si="202"/>
        <v>10.99</v>
      </c>
      <c r="M154" s="19">
        <f t="shared" si="203"/>
        <v>60</v>
      </c>
      <c r="N154" s="149">
        <v>11</v>
      </c>
      <c r="O154" s="150">
        <v>4</v>
      </c>
      <c r="P154" s="120">
        <f t="shared" si="204"/>
        <v>7.5</v>
      </c>
      <c r="Q154" s="121">
        <f t="shared" si="205"/>
        <v>0</v>
      </c>
      <c r="R154" s="135">
        <v>17</v>
      </c>
      <c r="S154" s="136">
        <v>7</v>
      </c>
      <c r="T154" s="120">
        <f t="shared" si="206"/>
        <v>12</v>
      </c>
      <c r="U154" s="121">
        <f t="shared" si="207"/>
        <v>6</v>
      </c>
      <c r="V154" s="135">
        <v>15</v>
      </c>
      <c r="W154" s="136">
        <v>11.5</v>
      </c>
      <c r="X154" s="120">
        <f t="shared" si="208"/>
        <v>13.25</v>
      </c>
      <c r="Y154" s="121">
        <f t="shared" si="209"/>
        <v>5</v>
      </c>
      <c r="Z154" s="124">
        <f t="shared" si="210"/>
        <v>10.916666666666666</v>
      </c>
      <c r="AA154" s="125">
        <f t="shared" si="211"/>
        <v>17</v>
      </c>
      <c r="AB154" s="136">
        <v>14.5</v>
      </c>
      <c r="AC154" s="126">
        <f t="shared" si="212"/>
        <v>14.5</v>
      </c>
      <c r="AD154" s="127">
        <f t="shared" si="213"/>
        <v>3</v>
      </c>
      <c r="AE154" s="135">
        <v>12.5</v>
      </c>
      <c r="AF154" s="136">
        <v>4</v>
      </c>
      <c r="AG154" s="120">
        <f t="shared" si="214"/>
        <v>8.25</v>
      </c>
      <c r="AH154" s="121">
        <f t="shared" si="215"/>
        <v>0</v>
      </c>
      <c r="AI154" s="135">
        <v>11</v>
      </c>
      <c r="AJ154" s="136">
        <v>7</v>
      </c>
      <c r="AK154" s="120">
        <f t="shared" si="216"/>
        <v>9</v>
      </c>
      <c r="AL154" s="121">
        <f t="shared" si="217"/>
        <v>0</v>
      </c>
      <c r="AM154" s="128">
        <f t="shared" si="218"/>
        <v>9.8000000000000007</v>
      </c>
      <c r="AN154" s="129">
        <f t="shared" si="219"/>
        <v>3</v>
      </c>
      <c r="AO154" s="135">
        <v>12.5</v>
      </c>
      <c r="AP154" s="136">
        <v>1</v>
      </c>
      <c r="AQ154" s="120">
        <f t="shared" si="220"/>
        <v>6.75</v>
      </c>
      <c r="AR154" s="121">
        <f t="shared" si="221"/>
        <v>0</v>
      </c>
      <c r="AS154" s="135">
        <v>17</v>
      </c>
      <c r="AT154" s="136">
        <v>14.5</v>
      </c>
      <c r="AU154" s="120">
        <f t="shared" si="222"/>
        <v>15.75</v>
      </c>
      <c r="AV154" s="121">
        <f t="shared" si="223"/>
        <v>1</v>
      </c>
      <c r="AW154" s="128">
        <f t="shared" si="224"/>
        <v>9.75</v>
      </c>
      <c r="AX154" s="129">
        <f t="shared" si="225"/>
        <v>1</v>
      </c>
      <c r="AY154" s="137">
        <v>11</v>
      </c>
      <c r="AZ154" s="131">
        <f t="shared" si="226"/>
        <v>11</v>
      </c>
      <c r="BA154" s="132">
        <f t="shared" si="227"/>
        <v>1</v>
      </c>
      <c r="BB154" s="128">
        <f t="shared" si="228"/>
        <v>11</v>
      </c>
      <c r="BC154" s="129">
        <f t="shared" si="229"/>
        <v>1</v>
      </c>
      <c r="BD154" s="133">
        <f t="shared" si="230"/>
        <v>10.316666666666666</v>
      </c>
      <c r="BE154" s="134">
        <f t="shared" si="231"/>
        <v>30</v>
      </c>
      <c r="BF154" s="149"/>
      <c r="BG154" s="150"/>
      <c r="BH154" s="142">
        <f t="shared" si="232"/>
        <v>0</v>
      </c>
      <c r="BI154" s="143">
        <f t="shared" si="233"/>
        <v>0</v>
      </c>
      <c r="BJ154" s="149"/>
      <c r="BK154" s="150"/>
      <c r="BL154" s="142">
        <f t="shared" si="234"/>
        <v>0</v>
      </c>
      <c r="BM154" s="143">
        <f t="shared" si="235"/>
        <v>0</v>
      </c>
      <c r="BN154" s="149"/>
      <c r="BO154" s="150"/>
      <c r="BP154" s="142">
        <f t="shared" si="257"/>
        <v>0</v>
      </c>
      <c r="BQ154" s="143">
        <f t="shared" si="258"/>
        <v>0</v>
      </c>
      <c r="BR154" s="149"/>
      <c r="BS154" s="150"/>
      <c r="BT154" s="142">
        <f t="shared" si="236"/>
        <v>0</v>
      </c>
      <c r="BU154" s="143">
        <f t="shared" si="237"/>
        <v>0</v>
      </c>
      <c r="BV154" s="144">
        <f t="shared" si="238"/>
        <v>0</v>
      </c>
      <c r="BW154" s="145">
        <f t="shared" si="239"/>
        <v>0</v>
      </c>
      <c r="BX154" s="149"/>
      <c r="BY154" s="150"/>
      <c r="BZ154" s="142">
        <f t="shared" si="240"/>
        <v>0</v>
      </c>
      <c r="CA154" s="143">
        <f t="shared" si="241"/>
        <v>0</v>
      </c>
      <c r="CB154" s="146">
        <f t="shared" si="242"/>
        <v>0</v>
      </c>
      <c r="CC154" s="145">
        <f t="shared" si="243"/>
        <v>0</v>
      </c>
      <c r="CD154" s="150"/>
      <c r="CE154" s="147">
        <f t="shared" si="244"/>
        <v>0</v>
      </c>
      <c r="CF154" s="148">
        <f t="shared" si="245"/>
        <v>0</v>
      </c>
      <c r="CG154" s="146">
        <f t="shared" si="246"/>
        <v>0</v>
      </c>
      <c r="CH154" s="145">
        <f t="shared" si="247"/>
        <v>0</v>
      </c>
      <c r="CI154" s="149"/>
      <c r="CJ154" s="150"/>
      <c r="CK154" s="142">
        <f t="shared" si="248"/>
        <v>0</v>
      </c>
      <c r="CL154" s="143">
        <f t="shared" si="249"/>
        <v>0</v>
      </c>
      <c r="CM154" s="146">
        <f t="shared" si="250"/>
        <v>0</v>
      </c>
      <c r="CN154" s="145">
        <f t="shared" si="251"/>
        <v>0</v>
      </c>
      <c r="CO154" s="21">
        <f t="shared" si="252"/>
        <v>0</v>
      </c>
      <c r="CP154" s="22">
        <f t="shared" si="253"/>
        <v>0</v>
      </c>
      <c r="CQ154" s="2">
        <f t="shared" si="196"/>
        <v>10.316666666666666</v>
      </c>
      <c r="CR154" s="3">
        <f t="shared" si="197"/>
        <v>30</v>
      </c>
      <c r="CS154" s="4">
        <f t="shared" si="198"/>
        <v>0</v>
      </c>
      <c r="CT154" s="5">
        <f t="shared" si="199"/>
        <v>0</v>
      </c>
      <c r="CU154" s="23">
        <f t="shared" si="200"/>
        <v>5.1583333333333332</v>
      </c>
      <c r="CV154" s="6">
        <f t="shared" si="201"/>
        <v>30</v>
      </c>
      <c r="CW154" s="20">
        <f t="shared" si="254"/>
        <v>90</v>
      </c>
      <c r="CX154" s="9" t="str">
        <f t="shared" si="255"/>
        <v>مؤجل(ة)</v>
      </c>
      <c r="CY154" s="10"/>
      <c r="CZ154" s="15"/>
      <c r="DA154" s="12"/>
    </row>
    <row r="155" spans="1:105" ht="29.25" customHeight="1" thickBot="1">
      <c r="B155" s="164">
        <f t="shared" si="256"/>
        <v>10</v>
      </c>
      <c r="C155" s="158" t="s">
        <v>319</v>
      </c>
      <c r="D155" s="165" t="s">
        <v>320</v>
      </c>
      <c r="E155" s="13" t="s">
        <v>679</v>
      </c>
      <c r="F155" s="32">
        <v>36373</v>
      </c>
      <c r="G155" s="33" t="s">
        <v>83</v>
      </c>
      <c r="H155" s="28">
        <v>9.01</v>
      </c>
      <c r="I155" s="29">
        <v>30</v>
      </c>
      <c r="J155" s="30">
        <v>11.52</v>
      </c>
      <c r="K155" s="31">
        <v>30</v>
      </c>
      <c r="L155" s="18">
        <f t="shared" si="202"/>
        <v>10.265000000000001</v>
      </c>
      <c r="M155" s="19">
        <f t="shared" si="203"/>
        <v>60</v>
      </c>
      <c r="N155" s="149">
        <v>12</v>
      </c>
      <c r="O155" s="150">
        <v>9</v>
      </c>
      <c r="P155" s="120">
        <f t="shared" si="204"/>
        <v>10.5</v>
      </c>
      <c r="Q155" s="121">
        <f t="shared" si="205"/>
        <v>6</v>
      </c>
      <c r="R155" s="135">
        <v>15</v>
      </c>
      <c r="S155" s="136">
        <v>6.75</v>
      </c>
      <c r="T155" s="120">
        <f t="shared" si="206"/>
        <v>10.875</v>
      </c>
      <c r="U155" s="121">
        <f t="shared" si="207"/>
        <v>6</v>
      </c>
      <c r="V155" s="135">
        <v>10</v>
      </c>
      <c r="W155" s="136">
        <v>10</v>
      </c>
      <c r="X155" s="120">
        <f t="shared" si="208"/>
        <v>10</v>
      </c>
      <c r="Y155" s="121">
        <f t="shared" si="209"/>
        <v>5</v>
      </c>
      <c r="Z155" s="124">
        <f t="shared" si="210"/>
        <v>10.458333333333334</v>
      </c>
      <c r="AA155" s="125">
        <f t="shared" si="211"/>
        <v>17</v>
      </c>
      <c r="AB155" s="136">
        <v>14.5</v>
      </c>
      <c r="AC155" s="126">
        <f t="shared" si="212"/>
        <v>14.5</v>
      </c>
      <c r="AD155" s="127">
        <f t="shared" si="213"/>
        <v>3</v>
      </c>
      <c r="AE155" s="135">
        <v>10.5</v>
      </c>
      <c r="AF155" s="136">
        <v>3</v>
      </c>
      <c r="AG155" s="120">
        <f t="shared" si="214"/>
        <v>6.75</v>
      </c>
      <c r="AH155" s="121">
        <f t="shared" si="215"/>
        <v>0</v>
      </c>
      <c r="AI155" s="135">
        <v>16</v>
      </c>
      <c r="AJ155" s="136">
        <v>11.5</v>
      </c>
      <c r="AK155" s="120">
        <f t="shared" si="216"/>
        <v>13.75</v>
      </c>
      <c r="AL155" s="121">
        <f t="shared" si="217"/>
        <v>3</v>
      </c>
      <c r="AM155" s="128">
        <f t="shared" si="218"/>
        <v>11.1</v>
      </c>
      <c r="AN155" s="129">
        <f t="shared" si="219"/>
        <v>9</v>
      </c>
      <c r="AO155" s="135">
        <v>12.5</v>
      </c>
      <c r="AP155" s="136">
        <v>1</v>
      </c>
      <c r="AQ155" s="120">
        <f t="shared" si="220"/>
        <v>6.75</v>
      </c>
      <c r="AR155" s="121">
        <f t="shared" si="221"/>
        <v>0</v>
      </c>
      <c r="AS155" s="135">
        <v>14</v>
      </c>
      <c r="AT155" s="136">
        <v>11</v>
      </c>
      <c r="AU155" s="120">
        <f t="shared" si="222"/>
        <v>12.5</v>
      </c>
      <c r="AV155" s="121">
        <f t="shared" si="223"/>
        <v>1</v>
      </c>
      <c r="AW155" s="128">
        <f t="shared" si="224"/>
        <v>8.6666666666666661</v>
      </c>
      <c r="AX155" s="129">
        <f t="shared" si="225"/>
        <v>1</v>
      </c>
      <c r="AY155" s="137">
        <v>7.5</v>
      </c>
      <c r="AZ155" s="131">
        <f t="shared" si="226"/>
        <v>7.5</v>
      </c>
      <c r="BA155" s="132">
        <f t="shared" si="227"/>
        <v>0</v>
      </c>
      <c r="BB155" s="128">
        <f t="shared" si="228"/>
        <v>7.5</v>
      </c>
      <c r="BC155" s="129">
        <f t="shared" si="229"/>
        <v>0</v>
      </c>
      <c r="BD155" s="133">
        <f t="shared" si="230"/>
        <v>10.116666666666667</v>
      </c>
      <c r="BE155" s="134">
        <f t="shared" si="231"/>
        <v>30</v>
      </c>
      <c r="BF155" s="149"/>
      <c r="BG155" s="150"/>
      <c r="BH155" s="142">
        <f t="shared" si="232"/>
        <v>0</v>
      </c>
      <c r="BI155" s="143">
        <f t="shared" si="233"/>
        <v>0</v>
      </c>
      <c r="BJ155" s="149"/>
      <c r="BK155" s="150"/>
      <c r="BL155" s="142">
        <f t="shared" si="234"/>
        <v>0</v>
      </c>
      <c r="BM155" s="143">
        <f t="shared" si="235"/>
        <v>0</v>
      </c>
      <c r="BN155" s="149"/>
      <c r="BO155" s="150"/>
      <c r="BP155" s="142">
        <f t="shared" si="257"/>
        <v>0</v>
      </c>
      <c r="BQ155" s="143">
        <f t="shared" si="258"/>
        <v>0</v>
      </c>
      <c r="BR155" s="149"/>
      <c r="BS155" s="150"/>
      <c r="BT155" s="142">
        <f t="shared" si="236"/>
        <v>0</v>
      </c>
      <c r="BU155" s="143">
        <f t="shared" si="237"/>
        <v>0</v>
      </c>
      <c r="BV155" s="144">
        <f t="shared" si="238"/>
        <v>0</v>
      </c>
      <c r="BW155" s="145">
        <f t="shared" si="239"/>
        <v>0</v>
      </c>
      <c r="BX155" s="149"/>
      <c r="BY155" s="150"/>
      <c r="BZ155" s="142">
        <f t="shared" si="240"/>
        <v>0</v>
      </c>
      <c r="CA155" s="143">
        <f t="shared" si="241"/>
        <v>0</v>
      </c>
      <c r="CB155" s="146">
        <f t="shared" si="242"/>
        <v>0</v>
      </c>
      <c r="CC155" s="145">
        <f t="shared" si="243"/>
        <v>0</v>
      </c>
      <c r="CD155" s="150"/>
      <c r="CE155" s="147">
        <f t="shared" si="244"/>
        <v>0</v>
      </c>
      <c r="CF155" s="148">
        <f t="shared" si="245"/>
        <v>0</v>
      </c>
      <c r="CG155" s="146">
        <f t="shared" si="246"/>
        <v>0</v>
      </c>
      <c r="CH155" s="145">
        <f t="shared" si="247"/>
        <v>0</v>
      </c>
      <c r="CI155" s="149"/>
      <c r="CJ155" s="150"/>
      <c r="CK155" s="142">
        <f t="shared" si="248"/>
        <v>0</v>
      </c>
      <c r="CL155" s="143">
        <f t="shared" si="249"/>
        <v>0</v>
      </c>
      <c r="CM155" s="146">
        <f t="shared" si="250"/>
        <v>0</v>
      </c>
      <c r="CN155" s="145">
        <f t="shared" si="251"/>
        <v>0</v>
      </c>
      <c r="CO155" s="21">
        <f t="shared" si="252"/>
        <v>0</v>
      </c>
      <c r="CP155" s="22">
        <f t="shared" si="253"/>
        <v>0</v>
      </c>
      <c r="CQ155" s="2">
        <f t="shared" si="196"/>
        <v>10.116666666666667</v>
      </c>
      <c r="CR155" s="3">
        <f t="shared" si="197"/>
        <v>30</v>
      </c>
      <c r="CS155" s="4">
        <f t="shared" si="198"/>
        <v>0</v>
      </c>
      <c r="CT155" s="5">
        <f t="shared" si="199"/>
        <v>0</v>
      </c>
      <c r="CU155" s="23">
        <f t="shared" si="200"/>
        <v>5.0583333333333336</v>
      </c>
      <c r="CV155" s="6">
        <f t="shared" si="201"/>
        <v>30</v>
      </c>
      <c r="CW155" s="20">
        <f t="shared" si="254"/>
        <v>90</v>
      </c>
      <c r="CX155" s="9" t="str">
        <f t="shared" si="255"/>
        <v>مؤجل(ة)</v>
      </c>
      <c r="CY155" s="10"/>
      <c r="CZ155" s="16"/>
      <c r="DA155" s="12"/>
    </row>
    <row r="156" spans="1:105" ht="29.25" customHeight="1" thickBot="1">
      <c r="B156" s="164">
        <f t="shared" si="256"/>
        <v>11</v>
      </c>
      <c r="C156" s="161" t="s">
        <v>321</v>
      </c>
      <c r="D156" s="165" t="s">
        <v>100</v>
      </c>
      <c r="E156" s="13" t="s">
        <v>680</v>
      </c>
      <c r="F156" s="32">
        <v>36353</v>
      </c>
      <c r="G156" s="33" t="s">
        <v>790</v>
      </c>
      <c r="H156" s="28">
        <v>10.83</v>
      </c>
      <c r="I156" s="29">
        <v>30</v>
      </c>
      <c r="J156" s="30">
        <v>10.95</v>
      </c>
      <c r="K156" s="31">
        <v>30</v>
      </c>
      <c r="L156" s="18">
        <f t="shared" si="202"/>
        <v>10.89</v>
      </c>
      <c r="M156" s="19">
        <f t="shared" si="203"/>
        <v>60</v>
      </c>
      <c r="N156" s="149">
        <v>12</v>
      </c>
      <c r="O156" s="150">
        <v>5</v>
      </c>
      <c r="P156" s="120">
        <f t="shared" si="204"/>
        <v>8.5</v>
      </c>
      <c r="Q156" s="121">
        <f t="shared" si="205"/>
        <v>0</v>
      </c>
      <c r="R156" s="135">
        <v>17</v>
      </c>
      <c r="S156" s="136">
        <v>3</v>
      </c>
      <c r="T156" s="120">
        <f t="shared" si="206"/>
        <v>10</v>
      </c>
      <c r="U156" s="121">
        <f t="shared" si="207"/>
        <v>6</v>
      </c>
      <c r="V156" s="135">
        <v>13</v>
      </c>
      <c r="W156" s="136">
        <v>12</v>
      </c>
      <c r="X156" s="120">
        <f t="shared" si="208"/>
        <v>12.5</v>
      </c>
      <c r="Y156" s="121">
        <f t="shared" si="209"/>
        <v>5</v>
      </c>
      <c r="Z156" s="124">
        <f t="shared" si="210"/>
        <v>10.333333333333334</v>
      </c>
      <c r="AA156" s="125">
        <f t="shared" si="211"/>
        <v>17</v>
      </c>
      <c r="AB156" s="136">
        <v>13.5</v>
      </c>
      <c r="AC156" s="126">
        <f t="shared" si="212"/>
        <v>13.5</v>
      </c>
      <c r="AD156" s="127">
        <f t="shared" si="213"/>
        <v>3</v>
      </c>
      <c r="AE156" s="135">
        <v>12</v>
      </c>
      <c r="AF156" s="136">
        <v>4.5</v>
      </c>
      <c r="AG156" s="120">
        <f t="shared" si="214"/>
        <v>8.25</v>
      </c>
      <c r="AH156" s="121">
        <f t="shared" si="215"/>
        <v>0</v>
      </c>
      <c r="AI156" s="135">
        <v>16</v>
      </c>
      <c r="AJ156" s="136">
        <v>11</v>
      </c>
      <c r="AK156" s="120">
        <f t="shared" si="216"/>
        <v>13.5</v>
      </c>
      <c r="AL156" s="121">
        <f t="shared" si="217"/>
        <v>3</v>
      </c>
      <c r="AM156" s="128">
        <f t="shared" si="218"/>
        <v>11.4</v>
      </c>
      <c r="AN156" s="129">
        <f t="shared" si="219"/>
        <v>9</v>
      </c>
      <c r="AO156" s="135">
        <v>12.5</v>
      </c>
      <c r="AP156" s="136">
        <v>5</v>
      </c>
      <c r="AQ156" s="120">
        <f t="shared" si="220"/>
        <v>8.75</v>
      </c>
      <c r="AR156" s="121">
        <f t="shared" si="221"/>
        <v>0</v>
      </c>
      <c r="AS156" s="135">
        <v>11</v>
      </c>
      <c r="AT156" s="136">
        <v>14</v>
      </c>
      <c r="AU156" s="120">
        <f t="shared" si="222"/>
        <v>12.5</v>
      </c>
      <c r="AV156" s="121">
        <f t="shared" si="223"/>
        <v>1</v>
      </c>
      <c r="AW156" s="128">
        <f t="shared" si="224"/>
        <v>10</v>
      </c>
      <c r="AX156" s="129">
        <f t="shared" si="225"/>
        <v>3</v>
      </c>
      <c r="AY156" s="137">
        <v>13</v>
      </c>
      <c r="AZ156" s="131">
        <f t="shared" si="226"/>
        <v>13</v>
      </c>
      <c r="BA156" s="132">
        <f t="shared" si="227"/>
        <v>1</v>
      </c>
      <c r="BB156" s="128">
        <f t="shared" si="228"/>
        <v>13</v>
      </c>
      <c r="BC156" s="129">
        <f t="shared" si="229"/>
        <v>1</v>
      </c>
      <c r="BD156" s="133">
        <f t="shared" si="230"/>
        <v>10.8</v>
      </c>
      <c r="BE156" s="134">
        <f t="shared" si="231"/>
        <v>30</v>
      </c>
      <c r="BF156" s="149"/>
      <c r="BG156" s="150"/>
      <c r="BH156" s="142">
        <f t="shared" si="232"/>
        <v>0</v>
      </c>
      <c r="BI156" s="143">
        <f t="shared" si="233"/>
        <v>0</v>
      </c>
      <c r="BJ156" s="149"/>
      <c r="BK156" s="150"/>
      <c r="BL156" s="142">
        <f t="shared" si="234"/>
        <v>0</v>
      </c>
      <c r="BM156" s="143">
        <f t="shared" si="235"/>
        <v>0</v>
      </c>
      <c r="BN156" s="149"/>
      <c r="BO156" s="150"/>
      <c r="BP156" s="142">
        <f t="shared" si="257"/>
        <v>0</v>
      </c>
      <c r="BQ156" s="143">
        <f t="shared" si="258"/>
        <v>0</v>
      </c>
      <c r="BR156" s="149"/>
      <c r="BS156" s="150"/>
      <c r="BT156" s="142">
        <f t="shared" si="236"/>
        <v>0</v>
      </c>
      <c r="BU156" s="143">
        <f t="shared" si="237"/>
        <v>0</v>
      </c>
      <c r="BV156" s="144">
        <f t="shared" si="238"/>
        <v>0</v>
      </c>
      <c r="BW156" s="145">
        <f t="shared" si="239"/>
        <v>0</v>
      </c>
      <c r="BX156" s="149"/>
      <c r="BY156" s="150"/>
      <c r="BZ156" s="142">
        <f t="shared" si="240"/>
        <v>0</v>
      </c>
      <c r="CA156" s="143">
        <f t="shared" si="241"/>
        <v>0</v>
      </c>
      <c r="CB156" s="146">
        <f t="shared" si="242"/>
        <v>0</v>
      </c>
      <c r="CC156" s="145">
        <f t="shared" si="243"/>
        <v>0</v>
      </c>
      <c r="CD156" s="150"/>
      <c r="CE156" s="147">
        <f t="shared" si="244"/>
        <v>0</v>
      </c>
      <c r="CF156" s="148">
        <f t="shared" si="245"/>
        <v>0</v>
      </c>
      <c r="CG156" s="146">
        <f t="shared" si="246"/>
        <v>0</v>
      </c>
      <c r="CH156" s="145">
        <f t="shared" si="247"/>
        <v>0</v>
      </c>
      <c r="CI156" s="149"/>
      <c r="CJ156" s="150"/>
      <c r="CK156" s="142">
        <f t="shared" si="248"/>
        <v>0</v>
      </c>
      <c r="CL156" s="143">
        <f t="shared" si="249"/>
        <v>0</v>
      </c>
      <c r="CM156" s="146">
        <f t="shared" si="250"/>
        <v>0</v>
      </c>
      <c r="CN156" s="145">
        <f t="shared" si="251"/>
        <v>0</v>
      </c>
      <c r="CO156" s="21">
        <f t="shared" si="252"/>
        <v>0</v>
      </c>
      <c r="CP156" s="22">
        <f t="shared" si="253"/>
        <v>0</v>
      </c>
      <c r="CQ156" s="2">
        <f t="shared" si="196"/>
        <v>10.8</v>
      </c>
      <c r="CR156" s="3">
        <f t="shared" si="197"/>
        <v>30</v>
      </c>
      <c r="CS156" s="4">
        <f t="shared" si="198"/>
        <v>0</v>
      </c>
      <c r="CT156" s="5">
        <f t="shared" si="199"/>
        <v>0</v>
      </c>
      <c r="CU156" s="23">
        <f t="shared" si="200"/>
        <v>5.4</v>
      </c>
      <c r="CV156" s="6">
        <f t="shared" si="201"/>
        <v>30</v>
      </c>
      <c r="CW156" s="20">
        <f t="shared" si="254"/>
        <v>90</v>
      </c>
      <c r="CX156" s="9" t="str">
        <f t="shared" si="255"/>
        <v>مؤجل(ة)</v>
      </c>
      <c r="CY156" s="10"/>
      <c r="CZ156" s="15"/>
      <c r="DA156" s="12"/>
    </row>
    <row r="157" spans="1:105" ht="29.25" customHeight="1" thickBot="1">
      <c r="B157" s="164">
        <f t="shared" si="256"/>
        <v>12</v>
      </c>
      <c r="C157" s="158" t="s">
        <v>322</v>
      </c>
      <c r="D157" s="165" t="s">
        <v>323</v>
      </c>
      <c r="E157" s="13" t="s">
        <v>681</v>
      </c>
      <c r="F157" s="32">
        <v>36722</v>
      </c>
      <c r="G157" s="33" t="s">
        <v>83</v>
      </c>
      <c r="H157" s="28">
        <v>11.67</v>
      </c>
      <c r="I157" s="29">
        <v>30</v>
      </c>
      <c r="J157" s="30">
        <v>12.39</v>
      </c>
      <c r="K157" s="31">
        <v>30</v>
      </c>
      <c r="L157" s="18">
        <f t="shared" si="202"/>
        <v>12.030000000000001</v>
      </c>
      <c r="M157" s="19">
        <f t="shared" si="203"/>
        <v>60</v>
      </c>
      <c r="N157" s="149">
        <v>12</v>
      </c>
      <c r="O157" s="150">
        <v>7</v>
      </c>
      <c r="P157" s="120">
        <f t="shared" si="204"/>
        <v>9.5</v>
      </c>
      <c r="Q157" s="121">
        <f t="shared" si="205"/>
        <v>0</v>
      </c>
      <c r="R157" s="135">
        <v>13.5</v>
      </c>
      <c r="S157" s="136">
        <v>9</v>
      </c>
      <c r="T157" s="120">
        <f t="shared" si="206"/>
        <v>11.25</v>
      </c>
      <c r="U157" s="121">
        <f t="shared" si="207"/>
        <v>6</v>
      </c>
      <c r="V157" s="135">
        <v>17</v>
      </c>
      <c r="W157" s="136">
        <v>12.5</v>
      </c>
      <c r="X157" s="120">
        <f t="shared" si="208"/>
        <v>14.75</v>
      </c>
      <c r="Y157" s="121">
        <f t="shared" si="209"/>
        <v>5</v>
      </c>
      <c r="Z157" s="124">
        <f t="shared" si="210"/>
        <v>11.833333333333334</v>
      </c>
      <c r="AA157" s="125">
        <f t="shared" si="211"/>
        <v>17</v>
      </c>
      <c r="AB157" s="136">
        <v>16</v>
      </c>
      <c r="AC157" s="126">
        <f t="shared" si="212"/>
        <v>16</v>
      </c>
      <c r="AD157" s="127">
        <f t="shared" si="213"/>
        <v>3</v>
      </c>
      <c r="AE157" s="135">
        <v>16</v>
      </c>
      <c r="AF157" s="136">
        <v>4</v>
      </c>
      <c r="AG157" s="120">
        <f t="shared" si="214"/>
        <v>10</v>
      </c>
      <c r="AH157" s="121">
        <f t="shared" si="215"/>
        <v>3</v>
      </c>
      <c r="AI157" s="135">
        <v>15</v>
      </c>
      <c r="AJ157" s="136">
        <v>12.5</v>
      </c>
      <c r="AK157" s="120">
        <f t="shared" si="216"/>
        <v>13.75</v>
      </c>
      <c r="AL157" s="121">
        <f t="shared" si="217"/>
        <v>3</v>
      </c>
      <c r="AM157" s="128">
        <f t="shared" si="218"/>
        <v>12.7</v>
      </c>
      <c r="AN157" s="129">
        <f t="shared" si="219"/>
        <v>9</v>
      </c>
      <c r="AO157" s="135">
        <v>12.5</v>
      </c>
      <c r="AP157" s="136">
        <v>7</v>
      </c>
      <c r="AQ157" s="120">
        <f t="shared" si="220"/>
        <v>9.75</v>
      </c>
      <c r="AR157" s="121">
        <f t="shared" si="221"/>
        <v>0</v>
      </c>
      <c r="AS157" s="135">
        <v>12</v>
      </c>
      <c r="AT157" s="136">
        <v>14</v>
      </c>
      <c r="AU157" s="120">
        <f t="shared" si="222"/>
        <v>13</v>
      </c>
      <c r="AV157" s="121">
        <f t="shared" si="223"/>
        <v>1</v>
      </c>
      <c r="AW157" s="128">
        <f t="shared" si="224"/>
        <v>10.833333333333334</v>
      </c>
      <c r="AX157" s="129">
        <f t="shared" si="225"/>
        <v>3</v>
      </c>
      <c r="AY157" s="137">
        <v>15</v>
      </c>
      <c r="AZ157" s="131">
        <f t="shared" si="226"/>
        <v>15</v>
      </c>
      <c r="BA157" s="132">
        <f t="shared" si="227"/>
        <v>1</v>
      </c>
      <c r="BB157" s="128">
        <f t="shared" si="228"/>
        <v>15</v>
      </c>
      <c r="BC157" s="129">
        <f t="shared" si="229"/>
        <v>1</v>
      </c>
      <c r="BD157" s="133">
        <f t="shared" si="230"/>
        <v>12.133333333333333</v>
      </c>
      <c r="BE157" s="134">
        <f t="shared" si="231"/>
        <v>30</v>
      </c>
      <c r="BF157" s="149"/>
      <c r="BG157" s="150"/>
      <c r="BH157" s="142">
        <f t="shared" si="232"/>
        <v>0</v>
      </c>
      <c r="BI157" s="143">
        <f t="shared" si="233"/>
        <v>0</v>
      </c>
      <c r="BJ157" s="149"/>
      <c r="BK157" s="150"/>
      <c r="BL157" s="142">
        <f t="shared" si="234"/>
        <v>0</v>
      </c>
      <c r="BM157" s="143">
        <f t="shared" si="235"/>
        <v>0</v>
      </c>
      <c r="BN157" s="149"/>
      <c r="BO157" s="150"/>
      <c r="BP157" s="142">
        <f t="shared" si="257"/>
        <v>0</v>
      </c>
      <c r="BQ157" s="143">
        <f t="shared" si="258"/>
        <v>0</v>
      </c>
      <c r="BR157" s="149"/>
      <c r="BS157" s="150"/>
      <c r="BT157" s="142">
        <f t="shared" si="236"/>
        <v>0</v>
      </c>
      <c r="BU157" s="143">
        <f t="shared" si="237"/>
        <v>0</v>
      </c>
      <c r="BV157" s="144">
        <f t="shared" si="238"/>
        <v>0</v>
      </c>
      <c r="BW157" s="145">
        <f t="shared" si="239"/>
        <v>0</v>
      </c>
      <c r="BX157" s="149"/>
      <c r="BY157" s="150"/>
      <c r="BZ157" s="142">
        <f t="shared" si="240"/>
        <v>0</v>
      </c>
      <c r="CA157" s="143">
        <f t="shared" si="241"/>
        <v>0</v>
      </c>
      <c r="CB157" s="146">
        <f t="shared" si="242"/>
        <v>0</v>
      </c>
      <c r="CC157" s="145">
        <f t="shared" si="243"/>
        <v>0</v>
      </c>
      <c r="CD157" s="150"/>
      <c r="CE157" s="147">
        <f t="shared" si="244"/>
        <v>0</v>
      </c>
      <c r="CF157" s="148">
        <f t="shared" si="245"/>
        <v>0</v>
      </c>
      <c r="CG157" s="146">
        <f t="shared" si="246"/>
        <v>0</v>
      </c>
      <c r="CH157" s="145">
        <f t="shared" si="247"/>
        <v>0</v>
      </c>
      <c r="CI157" s="149"/>
      <c r="CJ157" s="150"/>
      <c r="CK157" s="142">
        <f t="shared" si="248"/>
        <v>0</v>
      </c>
      <c r="CL157" s="143">
        <f t="shared" si="249"/>
        <v>0</v>
      </c>
      <c r="CM157" s="146">
        <f t="shared" si="250"/>
        <v>0</v>
      </c>
      <c r="CN157" s="145">
        <f t="shared" si="251"/>
        <v>0</v>
      </c>
      <c r="CO157" s="21">
        <f t="shared" si="252"/>
        <v>0</v>
      </c>
      <c r="CP157" s="22">
        <f t="shared" si="253"/>
        <v>0</v>
      </c>
      <c r="CQ157" s="2">
        <f t="shared" si="196"/>
        <v>12.133333333333333</v>
      </c>
      <c r="CR157" s="3">
        <f t="shared" si="197"/>
        <v>30</v>
      </c>
      <c r="CS157" s="4">
        <f t="shared" si="198"/>
        <v>0</v>
      </c>
      <c r="CT157" s="5">
        <f t="shared" si="199"/>
        <v>0</v>
      </c>
      <c r="CU157" s="23">
        <f t="shared" si="200"/>
        <v>6.0666666666666664</v>
      </c>
      <c r="CV157" s="6">
        <f t="shared" si="201"/>
        <v>30</v>
      </c>
      <c r="CW157" s="20">
        <f t="shared" si="254"/>
        <v>90</v>
      </c>
      <c r="CX157" s="9" t="str">
        <f t="shared" si="255"/>
        <v>مؤجل(ة)</v>
      </c>
      <c r="CY157" s="10"/>
      <c r="CZ157" s="15"/>
      <c r="DA157" s="12"/>
    </row>
    <row r="158" spans="1:105" ht="29.25" customHeight="1" thickBot="1">
      <c r="B158" s="164">
        <f t="shared" si="256"/>
        <v>13</v>
      </c>
      <c r="C158" s="158" t="s">
        <v>324</v>
      </c>
      <c r="D158" s="165" t="s">
        <v>258</v>
      </c>
      <c r="E158" s="13" t="s">
        <v>682</v>
      </c>
      <c r="F158" s="32">
        <v>34773</v>
      </c>
      <c r="G158" s="33" t="s">
        <v>83</v>
      </c>
      <c r="H158" s="28">
        <v>10.8</v>
      </c>
      <c r="I158" s="29">
        <v>30</v>
      </c>
      <c r="J158" s="30">
        <v>9.68</v>
      </c>
      <c r="K158" s="31">
        <v>30</v>
      </c>
      <c r="L158" s="18">
        <f t="shared" si="202"/>
        <v>10.24</v>
      </c>
      <c r="M158" s="19">
        <f t="shared" si="203"/>
        <v>60</v>
      </c>
      <c r="N158" s="149">
        <v>13</v>
      </c>
      <c r="O158" s="150">
        <v>19</v>
      </c>
      <c r="P158" s="120">
        <f t="shared" si="204"/>
        <v>16</v>
      </c>
      <c r="Q158" s="121">
        <f t="shared" si="205"/>
        <v>6</v>
      </c>
      <c r="R158" s="135">
        <v>13.5</v>
      </c>
      <c r="S158" s="136">
        <v>4.75</v>
      </c>
      <c r="T158" s="120">
        <f t="shared" si="206"/>
        <v>9.125</v>
      </c>
      <c r="U158" s="121">
        <f t="shared" si="207"/>
        <v>0</v>
      </c>
      <c r="V158" s="135">
        <v>10</v>
      </c>
      <c r="W158" s="136">
        <v>11.5</v>
      </c>
      <c r="X158" s="120">
        <f t="shared" si="208"/>
        <v>10.75</v>
      </c>
      <c r="Y158" s="121">
        <f t="shared" si="209"/>
        <v>5</v>
      </c>
      <c r="Z158" s="124">
        <f t="shared" si="210"/>
        <v>11.958333333333334</v>
      </c>
      <c r="AA158" s="125">
        <f t="shared" si="211"/>
        <v>17</v>
      </c>
      <c r="AB158" s="136">
        <v>6.5</v>
      </c>
      <c r="AC158" s="126">
        <f t="shared" si="212"/>
        <v>6.5</v>
      </c>
      <c r="AD158" s="127">
        <f t="shared" si="213"/>
        <v>0</v>
      </c>
      <c r="AE158" s="135">
        <v>11</v>
      </c>
      <c r="AF158" s="136">
        <v>5</v>
      </c>
      <c r="AG158" s="120">
        <f t="shared" si="214"/>
        <v>8</v>
      </c>
      <c r="AH158" s="121">
        <f t="shared" si="215"/>
        <v>0</v>
      </c>
      <c r="AI158" s="135">
        <v>13</v>
      </c>
      <c r="AJ158" s="136">
        <v>6.5</v>
      </c>
      <c r="AK158" s="120">
        <f t="shared" si="216"/>
        <v>9.75</v>
      </c>
      <c r="AL158" s="121">
        <f t="shared" si="217"/>
        <v>0</v>
      </c>
      <c r="AM158" s="128">
        <f t="shared" si="218"/>
        <v>8.4</v>
      </c>
      <c r="AN158" s="129">
        <f t="shared" si="219"/>
        <v>0</v>
      </c>
      <c r="AO158" s="135">
        <v>12.5</v>
      </c>
      <c r="AP158" s="136">
        <v>1</v>
      </c>
      <c r="AQ158" s="120">
        <f t="shared" si="220"/>
        <v>6.75</v>
      </c>
      <c r="AR158" s="121">
        <f t="shared" si="221"/>
        <v>0</v>
      </c>
      <c r="AS158" s="135">
        <v>11</v>
      </c>
      <c r="AT158" s="136">
        <v>4</v>
      </c>
      <c r="AU158" s="120">
        <f t="shared" si="222"/>
        <v>7.5</v>
      </c>
      <c r="AV158" s="121">
        <f t="shared" si="223"/>
        <v>0</v>
      </c>
      <c r="AW158" s="128">
        <f t="shared" si="224"/>
        <v>7</v>
      </c>
      <c r="AX158" s="129">
        <f t="shared" si="225"/>
        <v>0</v>
      </c>
      <c r="AY158" s="137">
        <v>1</v>
      </c>
      <c r="AZ158" s="131">
        <f t="shared" si="226"/>
        <v>1</v>
      </c>
      <c r="BA158" s="132">
        <f t="shared" si="227"/>
        <v>0</v>
      </c>
      <c r="BB158" s="128">
        <f t="shared" si="228"/>
        <v>1</v>
      </c>
      <c r="BC158" s="129">
        <f t="shared" si="229"/>
        <v>0</v>
      </c>
      <c r="BD158" s="133">
        <f t="shared" si="230"/>
        <v>9.0500000000000007</v>
      </c>
      <c r="BE158" s="134">
        <f t="shared" si="231"/>
        <v>17</v>
      </c>
      <c r="BF158" s="149"/>
      <c r="BG158" s="150"/>
      <c r="BH158" s="142">
        <f t="shared" si="232"/>
        <v>0</v>
      </c>
      <c r="BI158" s="143">
        <f t="shared" si="233"/>
        <v>0</v>
      </c>
      <c r="BJ158" s="149"/>
      <c r="BK158" s="150"/>
      <c r="BL158" s="142">
        <f t="shared" si="234"/>
        <v>0</v>
      </c>
      <c r="BM158" s="143">
        <f t="shared" si="235"/>
        <v>0</v>
      </c>
      <c r="BN158" s="149"/>
      <c r="BO158" s="150"/>
      <c r="BP158" s="142">
        <f t="shared" si="257"/>
        <v>0</v>
      </c>
      <c r="BQ158" s="143">
        <f t="shared" si="258"/>
        <v>0</v>
      </c>
      <c r="BR158" s="149"/>
      <c r="BS158" s="150"/>
      <c r="BT158" s="142">
        <f t="shared" si="236"/>
        <v>0</v>
      </c>
      <c r="BU158" s="143">
        <f t="shared" si="237"/>
        <v>0</v>
      </c>
      <c r="BV158" s="144">
        <f t="shared" si="238"/>
        <v>0</v>
      </c>
      <c r="BW158" s="145">
        <f t="shared" si="239"/>
        <v>0</v>
      </c>
      <c r="BX158" s="149"/>
      <c r="BY158" s="150"/>
      <c r="BZ158" s="142">
        <f t="shared" si="240"/>
        <v>0</v>
      </c>
      <c r="CA158" s="143">
        <f t="shared" si="241"/>
        <v>0</v>
      </c>
      <c r="CB158" s="146">
        <f t="shared" si="242"/>
        <v>0</v>
      </c>
      <c r="CC158" s="145">
        <f t="shared" si="243"/>
        <v>0</v>
      </c>
      <c r="CD158" s="150"/>
      <c r="CE158" s="147">
        <f t="shared" si="244"/>
        <v>0</v>
      </c>
      <c r="CF158" s="148">
        <f t="shared" si="245"/>
        <v>0</v>
      </c>
      <c r="CG158" s="146">
        <f t="shared" si="246"/>
        <v>0</v>
      </c>
      <c r="CH158" s="145">
        <f t="shared" si="247"/>
        <v>0</v>
      </c>
      <c r="CI158" s="149"/>
      <c r="CJ158" s="150"/>
      <c r="CK158" s="142">
        <f t="shared" si="248"/>
        <v>0</v>
      </c>
      <c r="CL158" s="143">
        <f t="shared" si="249"/>
        <v>0</v>
      </c>
      <c r="CM158" s="146">
        <f t="shared" si="250"/>
        <v>0</v>
      </c>
      <c r="CN158" s="145">
        <f t="shared" si="251"/>
        <v>0</v>
      </c>
      <c r="CO158" s="21">
        <f t="shared" si="252"/>
        <v>0</v>
      </c>
      <c r="CP158" s="22">
        <f t="shared" si="253"/>
        <v>0</v>
      </c>
      <c r="CQ158" s="2">
        <f t="shared" si="196"/>
        <v>9.0500000000000007</v>
      </c>
      <c r="CR158" s="3">
        <f t="shared" si="197"/>
        <v>17</v>
      </c>
      <c r="CS158" s="4">
        <f t="shared" si="198"/>
        <v>0</v>
      </c>
      <c r="CT158" s="5">
        <f t="shared" si="199"/>
        <v>0</v>
      </c>
      <c r="CU158" s="23">
        <f t="shared" si="200"/>
        <v>4.5250000000000004</v>
      </c>
      <c r="CV158" s="6">
        <f t="shared" si="201"/>
        <v>17</v>
      </c>
      <c r="CW158" s="20">
        <f t="shared" si="254"/>
        <v>77</v>
      </c>
      <c r="CX158" s="9" t="str">
        <f t="shared" si="255"/>
        <v>مؤجل(ة)</v>
      </c>
      <c r="CY158" s="10"/>
      <c r="CZ158" s="15"/>
      <c r="DA158" s="12"/>
    </row>
    <row r="159" spans="1:105" ht="29.25" customHeight="1" thickBot="1">
      <c r="B159" s="164">
        <f t="shared" si="256"/>
        <v>14</v>
      </c>
      <c r="C159" s="157" t="s">
        <v>325</v>
      </c>
      <c r="D159" s="165" t="s">
        <v>326</v>
      </c>
      <c r="E159" s="13" t="s">
        <v>683</v>
      </c>
      <c r="F159" s="32">
        <v>35691</v>
      </c>
      <c r="G159" s="33" t="s">
        <v>83</v>
      </c>
      <c r="H159" s="28">
        <v>10.029999999999999</v>
      </c>
      <c r="I159" s="29">
        <v>30</v>
      </c>
      <c r="J159" s="30">
        <v>11.87</v>
      </c>
      <c r="K159" s="31">
        <v>30</v>
      </c>
      <c r="L159" s="18">
        <f t="shared" si="202"/>
        <v>10.95</v>
      </c>
      <c r="M159" s="19">
        <f t="shared" si="203"/>
        <v>60</v>
      </c>
      <c r="N159" s="149">
        <v>17</v>
      </c>
      <c r="O159" s="150">
        <v>13</v>
      </c>
      <c r="P159" s="120">
        <f t="shared" si="204"/>
        <v>15</v>
      </c>
      <c r="Q159" s="121">
        <f t="shared" si="205"/>
        <v>6</v>
      </c>
      <c r="R159" s="135">
        <v>14.75</v>
      </c>
      <c r="S159" s="136">
        <v>6.5</v>
      </c>
      <c r="T159" s="120">
        <f t="shared" si="206"/>
        <v>10.625</v>
      </c>
      <c r="U159" s="121">
        <f t="shared" si="207"/>
        <v>6</v>
      </c>
      <c r="V159" s="135">
        <v>12.5</v>
      </c>
      <c r="W159" s="136">
        <v>8</v>
      </c>
      <c r="X159" s="120">
        <f t="shared" si="208"/>
        <v>10.25</v>
      </c>
      <c r="Y159" s="121">
        <f t="shared" si="209"/>
        <v>5</v>
      </c>
      <c r="Z159" s="124">
        <f t="shared" si="210"/>
        <v>11.958333333333334</v>
      </c>
      <c r="AA159" s="125">
        <f t="shared" si="211"/>
        <v>17</v>
      </c>
      <c r="AB159" s="136">
        <v>5</v>
      </c>
      <c r="AC159" s="126">
        <f t="shared" si="212"/>
        <v>5</v>
      </c>
      <c r="AD159" s="127">
        <f t="shared" si="213"/>
        <v>0</v>
      </c>
      <c r="AE159" s="135">
        <v>11</v>
      </c>
      <c r="AF159" s="136">
        <v>2.5</v>
      </c>
      <c r="AG159" s="120">
        <f t="shared" si="214"/>
        <v>6.75</v>
      </c>
      <c r="AH159" s="121">
        <f t="shared" si="215"/>
        <v>0</v>
      </c>
      <c r="AI159" s="135">
        <v>13</v>
      </c>
      <c r="AJ159" s="136">
        <v>6.5</v>
      </c>
      <c r="AK159" s="120">
        <f t="shared" si="216"/>
        <v>9.75</v>
      </c>
      <c r="AL159" s="121">
        <f t="shared" si="217"/>
        <v>0</v>
      </c>
      <c r="AM159" s="128">
        <f t="shared" si="218"/>
        <v>7.6</v>
      </c>
      <c r="AN159" s="129">
        <f t="shared" si="219"/>
        <v>0</v>
      </c>
      <c r="AO159" s="135">
        <v>12.5</v>
      </c>
      <c r="AP159" s="136">
        <v>1</v>
      </c>
      <c r="AQ159" s="120">
        <f t="shared" si="220"/>
        <v>6.75</v>
      </c>
      <c r="AR159" s="121">
        <f t="shared" si="221"/>
        <v>0</v>
      </c>
      <c r="AS159" s="135">
        <v>11</v>
      </c>
      <c r="AT159" s="136">
        <v>15</v>
      </c>
      <c r="AU159" s="120">
        <f t="shared" si="222"/>
        <v>13</v>
      </c>
      <c r="AV159" s="121">
        <f t="shared" si="223"/>
        <v>1</v>
      </c>
      <c r="AW159" s="128">
        <f t="shared" si="224"/>
        <v>8.8333333333333339</v>
      </c>
      <c r="AX159" s="129">
        <f t="shared" si="225"/>
        <v>1</v>
      </c>
      <c r="AY159" s="137">
        <v>12</v>
      </c>
      <c r="AZ159" s="131">
        <f t="shared" si="226"/>
        <v>12</v>
      </c>
      <c r="BA159" s="132">
        <f t="shared" si="227"/>
        <v>1</v>
      </c>
      <c r="BB159" s="128">
        <f t="shared" si="228"/>
        <v>12</v>
      </c>
      <c r="BC159" s="129">
        <f t="shared" si="229"/>
        <v>1</v>
      </c>
      <c r="BD159" s="133">
        <f t="shared" si="230"/>
        <v>9.8833333333333329</v>
      </c>
      <c r="BE159" s="134">
        <f t="shared" si="231"/>
        <v>19</v>
      </c>
      <c r="BF159" s="149"/>
      <c r="BG159" s="150"/>
      <c r="BH159" s="142">
        <f t="shared" si="232"/>
        <v>0</v>
      </c>
      <c r="BI159" s="143">
        <f t="shared" si="233"/>
        <v>0</v>
      </c>
      <c r="BJ159" s="149"/>
      <c r="BK159" s="150"/>
      <c r="BL159" s="142">
        <f t="shared" si="234"/>
        <v>0</v>
      </c>
      <c r="BM159" s="143">
        <f t="shared" si="235"/>
        <v>0</v>
      </c>
      <c r="BN159" s="149"/>
      <c r="BO159" s="150"/>
      <c r="BP159" s="142">
        <f t="shared" si="257"/>
        <v>0</v>
      </c>
      <c r="BQ159" s="143">
        <f t="shared" si="258"/>
        <v>0</v>
      </c>
      <c r="BR159" s="149"/>
      <c r="BS159" s="150"/>
      <c r="BT159" s="142">
        <f t="shared" si="236"/>
        <v>0</v>
      </c>
      <c r="BU159" s="143">
        <f t="shared" si="237"/>
        <v>0</v>
      </c>
      <c r="BV159" s="144">
        <f t="shared" si="238"/>
        <v>0</v>
      </c>
      <c r="BW159" s="145">
        <f t="shared" si="239"/>
        <v>0</v>
      </c>
      <c r="BX159" s="149"/>
      <c r="BY159" s="150"/>
      <c r="BZ159" s="142">
        <f t="shared" si="240"/>
        <v>0</v>
      </c>
      <c r="CA159" s="143">
        <f t="shared" si="241"/>
        <v>0</v>
      </c>
      <c r="CB159" s="146">
        <f t="shared" si="242"/>
        <v>0</v>
      </c>
      <c r="CC159" s="145">
        <f t="shared" si="243"/>
        <v>0</v>
      </c>
      <c r="CD159" s="150"/>
      <c r="CE159" s="147">
        <f t="shared" si="244"/>
        <v>0</v>
      </c>
      <c r="CF159" s="148">
        <f t="shared" si="245"/>
        <v>0</v>
      </c>
      <c r="CG159" s="146">
        <f t="shared" si="246"/>
        <v>0</v>
      </c>
      <c r="CH159" s="145">
        <f t="shared" si="247"/>
        <v>0</v>
      </c>
      <c r="CI159" s="149"/>
      <c r="CJ159" s="150"/>
      <c r="CK159" s="142">
        <f t="shared" si="248"/>
        <v>0</v>
      </c>
      <c r="CL159" s="143">
        <f t="shared" si="249"/>
        <v>0</v>
      </c>
      <c r="CM159" s="146">
        <f t="shared" si="250"/>
        <v>0</v>
      </c>
      <c r="CN159" s="145">
        <f t="shared" si="251"/>
        <v>0</v>
      </c>
      <c r="CO159" s="21">
        <f t="shared" si="252"/>
        <v>0</v>
      </c>
      <c r="CP159" s="22">
        <f t="shared" si="253"/>
        <v>0</v>
      </c>
      <c r="CQ159" s="2">
        <f t="shared" si="196"/>
        <v>9.8833333333333329</v>
      </c>
      <c r="CR159" s="3">
        <f t="shared" si="197"/>
        <v>19</v>
      </c>
      <c r="CS159" s="4">
        <f t="shared" si="198"/>
        <v>0</v>
      </c>
      <c r="CT159" s="5">
        <f t="shared" si="199"/>
        <v>0</v>
      </c>
      <c r="CU159" s="23">
        <f t="shared" si="200"/>
        <v>4.9416666666666664</v>
      </c>
      <c r="CV159" s="6">
        <f t="shared" si="201"/>
        <v>19</v>
      </c>
      <c r="CW159" s="20">
        <f t="shared" si="254"/>
        <v>79</v>
      </c>
      <c r="CX159" s="9" t="str">
        <f t="shared" si="255"/>
        <v>مؤجل(ة)</v>
      </c>
      <c r="CY159" s="10"/>
      <c r="CZ159" s="15"/>
      <c r="DA159" s="12"/>
    </row>
    <row r="160" spans="1:105" ht="29.25" customHeight="1" thickBot="1">
      <c r="B160" s="164">
        <f t="shared" si="256"/>
        <v>15</v>
      </c>
      <c r="C160" s="158" t="s">
        <v>327</v>
      </c>
      <c r="D160" s="165" t="s">
        <v>328</v>
      </c>
      <c r="E160" s="13" t="s">
        <v>684</v>
      </c>
      <c r="F160" s="32">
        <v>36325</v>
      </c>
      <c r="G160" s="33" t="s">
        <v>790</v>
      </c>
      <c r="H160" s="28">
        <v>14.303000000000001</v>
      </c>
      <c r="I160" s="29">
        <v>30</v>
      </c>
      <c r="J160" s="30">
        <v>11.98</v>
      </c>
      <c r="K160" s="31">
        <v>30</v>
      </c>
      <c r="L160" s="18">
        <f t="shared" si="202"/>
        <v>13.141500000000001</v>
      </c>
      <c r="M160" s="19">
        <f t="shared" si="203"/>
        <v>60</v>
      </c>
      <c r="N160" s="149">
        <v>16</v>
      </c>
      <c r="O160" s="150">
        <v>13</v>
      </c>
      <c r="P160" s="120">
        <f t="shared" si="204"/>
        <v>14.5</v>
      </c>
      <c r="Q160" s="121">
        <f t="shared" si="205"/>
        <v>6</v>
      </c>
      <c r="R160" s="135">
        <v>16</v>
      </c>
      <c r="S160" s="136">
        <v>9.75</v>
      </c>
      <c r="T160" s="120">
        <f t="shared" si="206"/>
        <v>12.875</v>
      </c>
      <c r="U160" s="121">
        <f t="shared" si="207"/>
        <v>6</v>
      </c>
      <c r="V160" s="135">
        <v>17</v>
      </c>
      <c r="W160" s="136">
        <v>10</v>
      </c>
      <c r="X160" s="120">
        <f t="shared" si="208"/>
        <v>13.5</v>
      </c>
      <c r="Y160" s="121">
        <f t="shared" si="209"/>
        <v>5</v>
      </c>
      <c r="Z160" s="124">
        <f t="shared" si="210"/>
        <v>13.625</v>
      </c>
      <c r="AA160" s="125">
        <f t="shared" si="211"/>
        <v>17</v>
      </c>
      <c r="AB160" s="136">
        <v>17</v>
      </c>
      <c r="AC160" s="126">
        <f t="shared" si="212"/>
        <v>17</v>
      </c>
      <c r="AD160" s="127">
        <f t="shared" si="213"/>
        <v>3</v>
      </c>
      <c r="AE160" s="135">
        <v>16</v>
      </c>
      <c r="AF160" s="136">
        <v>6.25</v>
      </c>
      <c r="AG160" s="120">
        <f t="shared" si="214"/>
        <v>11.125</v>
      </c>
      <c r="AH160" s="121">
        <f t="shared" si="215"/>
        <v>3</v>
      </c>
      <c r="AI160" s="135">
        <v>14</v>
      </c>
      <c r="AJ160" s="136">
        <v>10</v>
      </c>
      <c r="AK160" s="120">
        <f t="shared" si="216"/>
        <v>12</v>
      </c>
      <c r="AL160" s="121">
        <f t="shared" si="217"/>
        <v>3</v>
      </c>
      <c r="AM160" s="128">
        <f t="shared" si="218"/>
        <v>12.65</v>
      </c>
      <c r="AN160" s="129">
        <f t="shared" si="219"/>
        <v>9</v>
      </c>
      <c r="AO160" s="135">
        <v>12.5</v>
      </c>
      <c r="AP160" s="136">
        <v>11</v>
      </c>
      <c r="AQ160" s="120">
        <f t="shared" si="220"/>
        <v>11.75</v>
      </c>
      <c r="AR160" s="121">
        <f t="shared" si="221"/>
        <v>2</v>
      </c>
      <c r="AS160" s="135">
        <v>13</v>
      </c>
      <c r="AT160" s="136">
        <v>13.5</v>
      </c>
      <c r="AU160" s="120">
        <f t="shared" si="222"/>
        <v>13.25</v>
      </c>
      <c r="AV160" s="121">
        <f t="shared" si="223"/>
        <v>1</v>
      </c>
      <c r="AW160" s="128">
        <f t="shared" si="224"/>
        <v>12.25</v>
      </c>
      <c r="AX160" s="129">
        <f t="shared" si="225"/>
        <v>3</v>
      </c>
      <c r="AY160" s="137">
        <v>19</v>
      </c>
      <c r="AZ160" s="131">
        <f t="shared" si="226"/>
        <v>19</v>
      </c>
      <c r="BA160" s="132">
        <f t="shared" si="227"/>
        <v>1</v>
      </c>
      <c r="BB160" s="128">
        <f t="shared" si="228"/>
        <v>19</v>
      </c>
      <c r="BC160" s="129">
        <f t="shared" si="229"/>
        <v>1</v>
      </c>
      <c r="BD160" s="133">
        <f t="shared" si="230"/>
        <v>13.383333333333333</v>
      </c>
      <c r="BE160" s="134">
        <f t="shared" si="231"/>
        <v>30</v>
      </c>
      <c r="BF160" s="149"/>
      <c r="BG160" s="150"/>
      <c r="BH160" s="142">
        <f t="shared" si="232"/>
        <v>0</v>
      </c>
      <c r="BI160" s="143">
        <f t="shared" si="233"/>
        <v>0</v>
      </c>
      <c r="BJ160" s="149"/>
      <c r="BK160" s="150"/>
      <c r="BL160" s="142">
        <f t="shared" si="234"/>
        <v>0</v>
      </c>
      <c r="BM160" s="143">
        <f t="shared" si="235"/>
        <v>0</v>
      </c>
      <c r="BN160" s="149"/>
      <c r="BO160" s="150"/>
      <c r="BP160" s="142">
        <f t="shared" si="257"/>
        <v>0</v>
      </c>
      <c r="BQ160" s="143">
        <f t="shared" si="258"/>
        <v>0</v>
      </c>
      <c r="BR160" s="149"/>
      <c r="BS160" s="150"/>
      <c r="BT160" s="142">
        <f t="shared" si="236"/>
        <v>0</v>
      </c>
      <c r="BU160" s="143">
        <f t="shared" si="237"/>
        <v>0</v>
      </c>
      <c r="BV160" s="144">
        <f t="shared" si="238"/>
        <v>0</v>
      </c>
      <c r="BW160" s="145">
        <f t="shared" si="239"/>
        <v>0</v>
      </c>
      <c r="BX160" s="149"/>
      <c r="BY160" s="150"/>
      <c r="BZ160" s="142">
        <f t="shared" si="240"/>
        <v>0</v>
      </c>
      <c r="CA160" s="143">
        <f t="shared" si="241"/>
        <v>0</v>
      </c>
      <c r="CB160" s="146">
        <f t="shared" si="242"/>
        <v>0</v>
      </c>
      <c r="CC160" s="145">
        <f t="shared" si="243"/>
        <v>0</v>
      </c>
      <c r="CD160" s="150"/>
      <c r="CE160" s="147">
        <f t="shared" si="244"/>
        <v>0</v>
      </c>
      <c r="CF160" s="148">
        <f t="shared" si="245"/>
        <v>0</v>
      </c>
      <c r="CG160" s="146">
        <f t="shared" si="246"/>
        <v>0</v>
      </c>
      <c r="CH160" s="145">
        <f t="shared" si="247"/>
        <v>0</v>
      </c>
      <c r="CI160" s="149"/>
      <c r="CJ160" s="150"/>
      <c r="CK160" s="142">
        <f t="shared" si="248"/>
        <v>0</v>
      </c>
      <c r="CL160" s="143">
        <f t="shared" si="249"/>
        <v>0</v>
      </c>
      <c r="CM160" s="146">
        <f t="shared" si="250"/>
        <v>0</v>
      </c>
      <c r="CN160" s="145">
        <f t="shared" si="251"/>
        <v>0</v>
      </c>
      <c r="CO160" s="21">
        <f t="shared" si="252"/>
        <v>0</v>
      </c>
      <c r="CP160" s="22">
        <f t="shared" si="253"/>
        <v>0</v>
      </c>
      <c r="CQ160" s="2">
        <f t="shared" si="196"/>
        <v>13.383333333333333</v>
      </c>
      <c r="CR160" s="3">
        <f t="shared" si="197"/>
        <v>30</v>
      </c>
      <c r="CS160" s="4">
        <f t="shared" si="198"/>
        <v>0</v>
      </c>
      <c r="CT160" s="5">
        <f t="shared" si="199"/>
        <v>0</v>
      </c>
      <c r="CU160" s="23">
        <f t="shared" si="200"/>
        <v>6.6916666666666664</v>
      </c>
      <c r="CV160" s="6">
        <f t="shared" si="201"/>
        <v>30</v>
      </c>
      <c r="CW160" s="20">
        <f t="shared" si="254"/>
        <v>90</v>
      </c>
      <c r="CX160" s="9" t="str">
        <f t="shared" si="255"/>
        <v>مؤجل(ة)</v>
      </c>
      <c r="CY160" s="10"/>
      <c r="CZ160" s="15"/>
      <c r="DA160" s="12"/>
    </row>
    <row r="161" spans="2:105" ht="29.25" customHeight="1" thickBot="1">
      <c r="B161" s="164">
        <f t="shared" si="256"/>
        <v>16</v>
      </c>
      <c r="C161" s="158" t="s">
        <v>329</v>
      </c>
      <c r="D161" s="165" t="s">
        <v>330</v>
      </c>
      <c r="E161" s="13" t="s">
        <v>685</v>
      </c>
      <c r="F161" s="32">
        <v>35787</v>
      </c>
      <c r="G161" s="33" t="s">
        <v>83</v>
      </c>
      <c r="H161" s="28">
        <v>10.06</v>
      </c>
      <c r="I161" s="29">
        <v>30</v>
      </c>
      <c r="J161" s="30">
        <v>10.15</v>
      </c>
      <c r="K161" s="31">
        <v>30</v>
      </c>
      <c r="L161" s="18">
        <f t="shared" si="202"/>
        <v>10.105</v>
      </c>
      <c r="M161" s="19">
        <f t="shared" si="203"/>
        <v>60</v>
      </c>
      <c r="N161" s="149">
        <v>13</v>
      </c>
      <c r="O161" s="150">
        <v>15</v>
      </c>
      <c r="P161" s="120">
        <f t="shared" si="204"/>
        <v>14</v>
      </c>
      <c r="Q161" s="121">
        <f t="shared" si="205"/>
        <v>6</v>
      </c>
      <c r="R161" s="135">
        <v>14.5</v>
      </c>
      <c r="S161" s="136">
        <v>4.25</v>
      </c>
      <c r="T161" s="120">
        <f t="shared" si="206"/>
        <v>9.375</v>
      </c>
      <c r="U161" s="121">
        <f t="shared" si="207"/>
        <v>0</v>
      </c>
      <c r="V161" s="135">
        <v>16.5</v>
      </c>
      <c r="W161" s="136">
        <v>6.5</v>
      </c>
      <c r="X161" s="120">
        <f t="shared" si="208"/>
        <v>11.5</v>
      </c>
      <c r="Y161" s="121">
        <f t="shared" si="209"/>
        <v>5</v>
      </c>
      <c r="Z161" s="124">
        <f t="shared" si="210"/>
        <v>11.625</v>
      </c>
      <c r="AA161" s="125">
        <f t="shared" si="211"/>
        <v>17</v>
      </c>
      <c r="AB161" s="136">
        <v>14.5</v>
      </c>
      <c r="AC161" s="126">
        <f t="shared" si="212"/>
        <v>14.5</v>
      </c>
      <c r="AD161" s="127">
        <f t="shared" si="213"/>
        <v>3</v>
      </c>
      <c r="AE161" s="135">
        <v>10</v>
      </c>
      <c r="AF161" s="136">
        <v>0.5</v>
      </c>
      <c r="AG161" s="120">
        <f t="shared" si="214"/>
        <v>5.25</v>
      </c>
      <c r="AH161" s="121">
        <f t="shared" si="215"/>
        <v>0</v>
      </c>
      <c r="AI161" s="135">
        <v>10</v>
      </c>
      <c r="AJ161" s="136">
        <v>7.5</v>
      </c>
      <c r="AK161" s="120">
        <f t="shared" si="216"/>
        <v>8.75</v>
      </c>
      <c r="AL161" s="121">
        <f t="shared" si="217"/>
        <v>0</v>
      </c>
      <c r="AM161" s="128">
        <f t="shared" si="218"/>
        <v>8.5</v>
      </c>
      <c r="AN161" s="129">
        <f t="shared" si="219"/>
        <v>3</v>
      </c>
      <c r="AO161" s="135">
        <v>12.5</v>
      </c>
      <c r="AP161" s="136">
        <v>2</v>
      </c>
      <c r="AQ161" s="120">
        <f t="shared" si="220"/>
        <v>7.25</v>
      </c>
      <c r="AR161" s="121">
        <f t="shared" si="221"/>
        <v>0</v>
      </c>
      <c r="AS161" s="135">
        <v>11</v>
      </c>
      <c r="AT161" s="136">
        <v>13</v>
      </c>
      <c r="AU161" s="120">
        <f t="shared" si="222"/>
        <v>12</v>
      </c>
      <c r="AV161" s="121">
        <f t="shared" si="223"/>
        <v>1</v>
      </c>
      <c r="AW161" s="128">
        <f t="shared" si="224"/>
        <v>8.8333333333333339</v>
      </c>
      <c r="AX161" s="129">
        <f t="shared" si="225"/>
        <v>1</v>
      </c>
      <c r="AY161" s="137">
        <v>8.5</v>
      </c>
      <c r="AZ161" s="131">
        <f t="shared" si="226"/>
        <v>8.5</v>
      </c>
      <c r="BA161" s="132">
        <f t="shared" si="227"/>
        <v>0</v>
      </c>
      <c r="BB161" s="128">
        <f t="shared" si="228"/>
        <v>8.5</v>
      </c>
      <c r="BC161" s="129">
        <f t="shared" si="229"/>
        <v>0</v>
      </c>
      <c r="BD161" s="133">
        <f t="shared" si="230"/>
        <v>9.8166666666666664</v>
      </c>
      <c r="BE161" s="134">
        <f t="shared" si="231"/>
        <v>21</v>
      </c>
      <c r="BF161" s="149"/>
      <c r="BG161" s="150"/>
      <c r="BH161" s="142">
        <f t="shared" si="232"/>
        <v>0</v>
      </c>
      <c r="BI161" s="143">
        <f t="shared" si="233"/>
        <v>0</v>
      </c>
      <c r="BJ161" s="149"/>
      <c r="BK161" s="150"/>
      <c r="BL161" s="142">
        <f t="shared" si="234"/>
        <v>0</v>
      </c>
      <c r="BM161" s="143">
        <f t="shared" si="235"/>
        <v>0</v>
      </c>
      <c r="BN161" s="149"/>
      <c r="BO161" s="150"/>
      <c r="BP161" s="142">
        <f t="shared" si="257"/>
        <v>0</v>
      </c>
      <c r="BQ161" s="143">
        <f t="shared" si="258"/>
        <v>0</v>
      </c>
      <c r="BR161" s="149"/>
      <c r="BS161" s="150"/>
      <c r="BT161" s="142">
        <f t="shared" si="236"/>
        <v>0</v>
      </c>
      <c r="BU161" s="143">
        <f t="shared" si="237"/>
        <v>0</v>
      </c>
      <c r="BV161" s="144">
        <f t="shared" si="238"/>
        <v>0</v>
      </c>
      <c r="BW161" s="145">
        <f t="shared" si="239"/>
        <v>0</v>
      </c>
      <c r="BX161" s="149"/>
      <c r="BY161" s="150"/>
      <c r="BZ161" s="142">
        <f t="shared" si="240"/>
        <v>0</v>
      </c>
      <c r="CA161" s="143">
        <f t="shared" si="241"/>
        <v>0</v>
      </c>
      <c r="CB161" s="146">
        <f t="shared" si="242"/>
        <v>0</v>
      </c>
      <c r="CC161" s="145">
        <f t="shared" si="243"/>
        <v>0</v>
      </c>
      <c r="CD161" s="150"/>
      <c r="CE161" s="147">
        <f t="shared" si="244"/>
        <v>0</v>
      </c>
      <c r="CF161" s="148">
        <f t="shared" si="245"/>
        <v>0</v>
      </c>
      <c r="CG161" s="146">
        <f t="shared" si="246"/>
        <v>0</v>
      </c>
      <c r="CH161" s="145">
        <f t="shared" si="247"/>
        <v>0</v>
      </c>
      <c r="CI161" s="149"/>
      <c r="CJ161" s="150"/>
      <c r="CK161" s="142">
        <f t="shared" si="248"/>
        <v>0</v>
      </c>
      <c r="CL161" s="143">
        <f t="shared" si="249"/>
        <v>0</v>
      </c>
      <c r="CM161" s="146">
        <f t="shared" si="250"/>
        <v>0</v>
      </c>
      <c r="CN161" s="145">
        <f t="shared" si="251"/>
        <v>0</v>
      </c>
      <c r="CO161" s="21">
        <f t="shared" si="252"/>
        <v>0</v>
      </c>
      <c r="CP161" s="22">
        <f t="shared" si="253"/>
        <v>0</v>
      </c>
      <c r="CQ161" s="2">
        <f t="shared" si="196"/>
        <v>9.8166666666666664</v>
      </c>
      <c r="CR161" s="3">
        <f t="shared" si="197"/>
        <v>21</v>
      </c>
      <c r="CS161" s="4">
        <f t="shared" si="198"/>
        <v>0</v>
      </c>
      <c r="CT161" s="5">
        <f t="shared" si="199"/>
        <v>0</v>
      </c>
      <c r="CU161" s="23">
        <f t="shared" si="200"/>
        <v>4.9083333333333332</v>
      </c>
      <c r="CV161" s="6">
        <f t="shared" si="201"/>
        <v>21</v>
      </c>
      <c r="CW161" s="20">
        <f t="shared" si="254"/>
        <v>81</v>
      </c>
      <c r="CX161" s="9" t="str">
        <f t="shared" si="255"/>
        <v>مؤجل(ة)</v>
      </c>
      <c r="CZ161" s="16"/>
      <c r="DA161" s="12"/>
    </row>
    <row r="162" spans="2:105" ht="29.25" customHeight="1" thickBot="1">
      <c r="B162" s="164">
        <f t="shared" si="256"/>
        <v>17</v>
      </c>
      <c r="C162" s="158" t="s">
        <v>331</v>
      </c>
      <c r="D162" s="165" t="s">
        <v>819</v>
      </c>
      <c r="E162" s="13" t="s">
        <v>686</v>
      </c>
      <c r="F162" s="32">
        <v>36227</v>
      </c>
      <c r="G162" s="33" t="s">
        <v>83</v>
      </c>
      <c r="H162" s="28">
        <v>10.67</v>
      </c>
      <c r="I162" s="29">
        <v>30</v>
      </c>
      <c r="J162" s="30">
        <v>11.07</v>
      </c>
      <c r="K162" s="31">
        <v>30</v>
      </c>
      <c r="L162" s="18">
        <f t="shared" si="202"/>
        <v>10.870000000000001</v>
      </c>
      <c r="M162" s="19">
        <f t="shared" si="203"/>
        <v>60</v>
      </c>
      <c r="N162" s="149">
        <v>11</v>
      </c>
      <c r="O162" s="150">
        <v>7</v>
      </c>
      <c r="P162" s="120">
        <f t="shared" si="204"/>
        <v>9</v>
      </c>
      <c r="Q162" s="121">
        <f t="shared" si="205"/>
        <v>0</v>
      </c>
      <c r="R162" s="135">
        <v>15</v>
      </c>
      <c r="S162" s="136">
        <v>4.25</v>
      </c>
      <c r="T162" s="120">
        <f t="shared" si="206"/>
        <v>9.625</v>
      </c>
      <c r="U162" s="121">
        <f t="shared" si="207"/>
        <v>0</v>
      </c>
      <c r="V162" s="135">
        <v>12</v>
      </c>
      <c r="W162" s="136">
        <v>6</v>
      </c>
      <c r="X162" s="120">
        <f t="shared" si="208"/>
        <v>9</v>
      </c>
      <c r="Y162" s="121">
        <f t="shared" si="209"/>
        <v>0</v>
      </c>
      <c r="Z162" s="124">
        <f t="shared" si="210"/>
        <v>9.2083333333333339</v>
      </c>
      <c r="AA162" s="125">
        <f t="shared" si="211"/>
        <v>0</v>
      </c>
      <c r="AB162" s="136">
        <v>5</v>
      </c>
      <c r="AC162" s="126">
        <f t="shared" si="212"/>
        <v>5</v>
      </c>
      <c r="AD162" s="127">
        <f t="shared" si="213"/>
        <v>0</v>
      </c>
      <c r="AE162" s="135">
        <v>11.5</v>
      </c>
      <c r="AF162" s="136">
        <v>1.25</v>
      </c>
      <c r="AG162" s="120">
        <f t="shared" si="214"/>
        <v>6.375</v>
      </c>
      <c r="AH162" s="121">
        <f t="shared" si="215"/>
        <v>0</v>
      </c>
      <c r="AI162" s="135">
        <v>10</v>
      </c>
      <c r="AJ162" s="136">
        <v>5</v>
      </c>
      <c r="AK162" s="120">
        <f t="shared" si="216"/>
        <v>7.5</v>
      </c>
      <c r="AL162" s="121">
        <f t="shared" si="217"/>
        <v>0</v>
      </c>
      <c r="AM162" s="128">
        <f t="shared" si="218"/>
        <v>6.55</v>
      </c>
      <c r="AN162" s="129">
        <f t="shared" si="219"/>
        <v>0</v>
      </c>
      <c r="AO162" s="135">
        <v>12.5</v>
      </c>
      <c r="AP162" s="136">
        <v>2</v>
      </c>
      <c r="AQ162" s="120">
        <f t="shared" si="220"/>
        <v>7.25</v>
      </c>
      <c r="AR162" s="121">
        <f t="shared" si="221"/>
        <v>0</v>
      </c>
      <c r="AS162" s="135">
        <v>15</v>
      </c>
      <c r="AT162" s="136">
        <v>19</v>
      </c>
      <c r="AU162" s="120">
        <f t="shared" si="222"/>
        <v>17</v>
      </c>
      <c r="AV162" s="121">
        <f t="shared" si="223"/>
        <v>1</v>
      </c>
      <c r="AW162" s="128">
        <f t="shared" si="224"/>
        <v>10.5</v>
      </c>
      <c r="AX162" s="129">
        <f t="shared" si="225"/>
        <v>3</v>
      </c>
      <c r="AY162" s="137">
        <v>8</v>
      </c>
      <c r="AZ162" s="131">
        <f t="shared" si="226"/>
        <v>8</v>
      </c>
      <c r="BA162" s="132">
        <f t="shared" si="227"/>
        <v>0</v>
      </c>
      <c r="BB162" s="128">
        <f t="shared" si="228"/>
        <v>8</v>
      </c>
      <c r="BC162" s="129">
        <f t="shared" si="229"/>
        <v>0</v>
      </c>
      <c r="BD162" s="133">
        <f t="shared" si="230"/>
        <v>8.5</v>
      </c>
      <c r="BE162" s="134">
        <f t="shared" si="231"/>
        <v>3</v>
      </c>
      <c r="BF162" s="149"/>
      <c r="BG162" s="150"/>
      <c r="BH162" s="142">
        <f t="shared" si="232"/>
        <v>0</v>
      </c>
      <c r="BI162" s="143">
        <f t="shared" si="233"/>
        <v>0</v>
      </c>
      <c r="BJ162" s="149"/>
      <c r="BK162" s="150"/>
      <c r="BL162" s="142">
        <f t="shared" si="234"/>
        <v>0</v>
      </c>
      <c r="BM162" s="143">
        <f t="shared" si="235"/>
        <v>0</v>
      </c>
      <c r="BN162" s="149"/>
      <c r="BO162" s="150"/>
      <c r="BP162" s="142">
        <f t="shared" si="257"/>
        <v>0</v>
      </c>
      <c r="BQ162" s="143">
        <f t="shared" si="258"/>
        <v>0</v>
      </c>
      <c r="BR162" s="149"/>
      <c r="BS162" s="150"/>
      <c r="BT162" s="142">
        <f t="shared" si="236"/>
        <v>0</v>
      </c>
      <c r="BU162" s="143">
        <f t="shared" si="237"/>
        <v>0</v>
      </c>
      <c r="BV162" s="144">
        <f t="shared" si="238"/>
        <v>0</v>
      </c>
      <c r="BW162" s="145">
        <f t="shared" si="239"/>
        <v>0</v>
      </c>
      <c r="BX162" s="149"/>
      <c r="BY162" s="150"/>
      <c r="BZ162" s="142">
        <f t="shared" si="240"/>
        <v>0</v>
      </c>
      <c r="CA162" s="143">
        <f t="shared" si="241"/>
        <v>0</v>
      </c>
      <c r="CB162" s="146">
        <f t="shared" si="242"/>
        <v>0</v>
      </c>
      <c r="CC162" s="145">
        <f t="shared" si="243"/>
        <v>0</v>
      </c>
      <c r="CD162" s="150"/>
      <c r="CE162" s="147">
        <f t="shared" si="244"/>
        <v>0</v>
      </c>
      <c r="CF162" s="148">
        <f t="shared" si="245"/>
        <v>0</v>
      </c>
      <c r="CG162" s="146">
        <f t="shared" si="246"/>
        <v>0</v>
      </c>
      <c r="CH162" s="145">
        <f t="shared" si="247"/>
        <v>0</v>
      </c>
      <c r="CI162" s="149"/>
      <c r="CJ162" s="150"/>
      <c r="CK162" s="142">
        <f t="shared" si="248"/>
        <v>0</v>
      </c>
      <c r="CL162" s="143">
        <f t="shared" si="249"/>
        <v>0</v>
      </c>
      <c r="CM162" s="146">
        <f t="shared" si="250"/>
        <v>0</v>
      </c>
      <c r="CN162" s="145">
        <f t="shared" si="251"/>
        <v>0</v>
      </c>
      <c r="CO162" s="21">
        <f t="shared" si="252"/>
        <v>0</v>
      </c>
      <c r="CP162" s="22">
        <f t="shared" si="253"/>
        <v>0</v>
      </c>
      <c r="CQ162" s="2">
        <f t="shared" si="196"/>
        <v>8.5</v>
      </c>
      <c r="CR162" s="3">
        <f t="shared" si="197"/>
        <v>3</v>
      </c>
      <c r="CS162" s="4">
        <f t="shared" si="198"/>
        <v>0</v>
      </c>
      <c r="CT162" s="5">
        <f t="shared" si="199"/>
        <v>0</v>
      </c>
      <c r="CU162" s="23">
        <f t="shared" si="200"/>
        <v>4.25</v>
      </c>
      <c r="CV162" s="6">
        <f t="shared" si="201"/>
        <v>3</v>
      </c>
      <c r="CW162" s="20">
        <f t="shared" si="254"/>
        <v>63</v>
      </c>
      <c r="CX162" s="9" t="str">
        <f t="shared" si="255"/>
        <v>مؤجل(ة)</v>
      </c>
      <c r="CZ162" s="16"/>
      <c r="DA162" s="12"/>
    </row>
    <row r="163" spans="2:105" ht="29.25" customHeight="1" thickBot="1">
      <c r="B163" s="164">
        <f t="shared" si="256"/>
        <v>18</v>
      </c>
      <c r="C163" s="158" t="s">
        <v>332</v>
      </c>
      <c r="D163" s="165" t="s">
        <v>333</v>
      </c>
      <c r="E163" s="34" t="s">
        <v>687</v>
      </c>
      <c r="F163" s="32">
        <v>35445</v>
      </c>
      <c r="G163" s="33" t="s">
        <v>83</v>
      </c>
      <c r="H163" s="28">
        <v>8.8800000000000008</v>
      </c>
      <c r="I163" s="29">
        <v>30</v>
      </c>
      <c r="J163" s="30">
        <v>11.15</v>
      </c>
      <c r="K163" s="31">
        <v>30</v>
      </c>
      <c r="L163" s="18">
        <f t="shared" si="202"/>
        <v>10.015000000000001</v>
      </c>
      <c r="M163" s="19">
        <f t="shared" si="203"/>
        <v>60</v>
      </c>
      <c r="N163" s="149">
        <v>12</v>
      </c>
      <c r="O163" s="150">
        <v>17</v>
      </c>
      <c r="P163" s="120">
        <f t="shared" si="204"/>
        <v>14.5</v>
      </c>
      <c r="Q163" s="121">
        <f t="shared" si="205"/>
        <v>6</v>
      </c>
      <c r="R163" s="135">
        <v>13</v>
      </c>
      <c r="S163" s="136">
        <v>4</v>
      </c>
      <c r="T163" s="120">
        <f t="shared" si="206"/>
        <v>8.5</v>
      </c>
      <c r="U163" s="121">
        <f t="shared" si="207"/>
        <v>0</v>
      </c>
      <c r="V163" s="135">
        <v>10</v>
      </c>
      <c r="W163" s="136">
        <v>10</v>
      </c>
      <c r="X163" s="120">
        <f t="shared" si="208"/>
        <v>10</v>
      </c>
      <c r="Y163" s="121">
        <f t="shared" si="209"/>
        <v>5</v>
      </c>
      <c r="Z163" s="124">
        <f t="shared" si="210"/>
        <v>11</v>
      </c>
      <c r="AA163" s="125">
        <f t="shared" si="211"/>
        <v>17</v>
      </c>
      <c r="AB163" s="136">
        <v>10.5</v>
      </c>
      <c r="AC163" s="126">
        <f t="shared" si="212"/>
        <v>10.5</v>
      </c>
      <c r="AD163" s="127">
        <f t="shared" si="213"/>
        <v>3</v>
      </c>
      <c r="AE163" s="135">
        <v>10</v>
      </c>
      <c r="AF163" s="136">
        <v>0</v>
      </c>
      <c r="AG163" s="120">
        <f t="shared" si="214"/>
        <v>5</v>
      </c>
      <c r="AH163" s="121">
        <f t="shared" si="215"/>
        <v>0</v>
      </c>
      <c r="AI163" s="135">
        <v>10</v>
      </c>
      <c r="AJ163" s="136">
        <v>3.5</v>
      </c>
      <c r="AK163" s="120">
        <f t="shared" si="216"/>
        <v>6.75</v>
      </c>
      <c r="AL163" s="121">
        <f t="shared" si="217"/>
        <v>0</v>
      </c>
      <c r="AM163" s="128">
        <f t="shared" si="218"/>
        <v>6.8</v>
      </c>
      <c r="AN163" s="129">
        <f t="shared" si="219"/>
        <v>3</v>
      </c>
      <c r="AO163" s="135">
        <v>12.5</v>
      </c>
      <c r="AP163" s="136">
        <v>3</v>
      </c>
      <c r="AQ163" s="120">
        <f t="shared" si="220"/>
        <v>7.75</v>
      </c>
      <c r="AR163" s="121">
        <f t="shared" si="221"/>
        <v>0</v>
      </c>
      <c r="AS163" s="135">
        <v>10</v>
      </c>
      <c r="AT163" s="136">
        <v>4</v>
      </c>
      <c r="AU163" s="120">
        <f t="shared" si="222"/>
        <v>7</v>
      </c>
      <c r="AV163" s="121">
        <f t="shared" si="223"/>
        <v>0</v>
      </c>
      <c r="AW163" s="128">
        <f t="shared" si="224"/>
        <v>7.5</v>
      </c>
      <c r="AX163" s="129">
        <f t="shared" si="225"/>
        <v>0</v>
      </c>
      <c r="AY163" s="137">
        <v>10</v>
      </c>
      <c r="AZ163" s="131">
        <f t="shared" si="226"/>
        <v>10</v>
      </c>
      <c r="BA163" s="132">
        <f t="shared" si="227"/>
        <v>1</v>
      </c>
      <c r="BB163" s="128">
        <f t="shared" si="228"/>
        <v>10</v>
      </c>
      <c r="BC163" s="129">
        <f t="shared" si="229"/>
        <v>1</v>
      </c>
      <c r="BD163" s="133">
        <f t="shared" si="230"/>
        <v>8.8333333333333339</v>
      </c>
      <c r="BE163" s="134">
        <f t="shared" si="231"/>
        <v>21</v>
      </c>
      <c r="BF163" s="149"/>
      <c r="BG163" s="150"/>
      <c r="BH163" s="142">
        <f t="shared" si="232"/>
        <v>0</v>
      </c>
      <c r="BI163" s="143">
        <f t="shared" si="233"/>
        <v>0</v>
      </c>
      <c r="BJ163" s="149"/>
      <c r="BK163" s="150"/>
      <c r="BL163" s="142">
        <f t="shared" si="234"/>
        <v>0</v>
      </c>
      <c r="BM163" s="143">
        <f t="shared" si="235"/>
        <v>0</v>
      </c>
      <c r="BN163" s="149"/>
      <c r="BO163" s="150"/>
      <c r="BP163" s="142">
        <f t="shared" si="257"/>
        <v>0</v>
      </c>
      <c r="BQ163" s="143">
        <f t="shared" si="258"/>
        <v>0</v>
      </c>
      <c r="BR163" s="149"/>
      <c r="BS163" s="150"/>
      <c r="BT163" s="142">
        <f t="shared" si="236"/>
        <v>0</v>
      </c>
      <c r="BU163" s="143">
        <f t="shared" si="237"/>
        <v>0</v>
      </c>
      <c r="BV163" s="144">
        <f t="shared" si="238"/>
        <v>0</v>
      </c>
      <c r="BW163" s="145">
        <f t="shared" si="239"/>
        <v>0</v>
      </c>
      <c r="BX163" s="149"/>
      <c r="BY163" s="150"/>
      <c r="BZ163" s="142">
        <f t="shared" si="240"/>
        <v>0</v>
      </c>
      <c r="CA163" s="143">
        <f t="shared" si="241"/>
        <v>0</v>
      </c>
      <c r="CB163" s="146">
        <f t="shared" si="242"/>
        <v>0</v>
      </c>
      <c r="CC163" s="145">
        <f t="shared" si="243"/>
        <v>0</v>
      </c>
      <c r="CD163" s="150"/>
      <c r="CE163" s="147">
        <f t="shared" si="244"/>
        <v>0</v>
      </c>
      <c r="CF163" s="148">
        <f t="shared" si="245"/>
        <v>0</v>
      </c>
      <c r="CG163" s="146">
        <f t="shared" si="246"/>
        <v>0</v>
      </c>
      <c r="CH163" s="145">
        <f t="shared" si="247"/>
        <v>0</v>
      </c>
      <c r="CI163" s="149"/>
      <c r="CJ163" s="150"/>
      <c r="CK163" s="142">
        <f t="shared" si="248"/>
        <v>0</v>
      </c>
      <c r="CL163" s="143">
        <f t="shared" si="249"/>
        <v>0</v>
      </c>
      <c r="CM163" s="146">
        <f t="shared" si="250"/>
        <v>0</v>
      </c>
      <c r="CN163" s="145">
        <f t="shared" si="251"/>
        <v>0</v>
      </c>
      <c r="CO163" s="21">
        <f t="shared" si="252"/>
        <v>0</v>
      </c>
      <c r="CP163" s="22">
        <f t="shared" si="253"/>
        <v>0</v>
      </c>
      <c r="CQ163" s="2">
        <f t="shared" si="196"/>
        <v>8.8333333333333339</v>
      </c>
      <c r="CR163" s="3">
        <f t="shared" si="197"/>
        <v>21</v>
      </c>
      <c r="CS163" s="4">
        <f t="shared" si="198"/>
        <v>0</v>
      </c>
      <c r="CT163" s="5">
        <f t="shared" si="199"/>
        <v>0</v>
      </c>
      <c r="CU163" s="23">
        <f t="shared" si="200"/>
        <v>4.416666666666667</v>
      </c>
      <c r="CV163" s="6">
        <f t="shared" si="201"/>
        <v>21</v>
      </c>
      <c r="CW163" s="20">
        <f t="shared" si="254"/>
        <v>81</v>
      </c>
      <c r="CX163" s="9" t="str">
        <f t="shared" si="255"/>
        <v>مؤجل(ة)</v>
      </c>
      <c r="CY163" s="10"/>
      <c r="CZ163" s="15"/>
      <c r="DA163" s="12"/>
    </row>
    <row r="164" spans="2:105" ht="29.25" customHeight="1" thickBot="1">
      <c r="B164" s="164">
        <f t="shared" si="256"/>
        <v>19</v>
      </c>
      <c r="C164" s="158" t="s">
        <v>334</v>
      </c>
      <c r="D164" s="165" t="s">
        <v>209</v>
      </c>
      <c r="E164" s="13" t="s">
        <v>688</v>
      </c>
      <c r="F164" s="32">
        <v>36454</v>
      </c>
      <c r="G164" s="33" t="s">
        <v>790</v>
      </c>
      <c r="H164" s="28">
        <v>13.95</v>
      </c>
      <c r="I164" s="29">
        <v>30</v>
      </c>
      <c r="J164" s="30">
        <v>13.89</v>
      </c>
      <c r="K164" s="31">
        <v>30</v>
      </c>
      <c r="L164" s="18">
        <f t="shared" si="202"/>
        <v>13.92</v>
      </c>
      <c r="M164" s="19">
        <f t="shared" si="203"/>
        <v>60</v>
      </c>
      <c r="N164" s="149">
        <v>11</v>
      </c>
      <c r="O164" s="150">
        <v>8</v>
      </c>
      <c r="P164" s="120">
        <f t="shared" si="204"/>
        <v>9.5</v>
      </c>
      <c r="Q164" s="121">
        <f t="shared" si="205"/>
        <v>0</v>
      </c>
      <c r="R164" s="135">
        <v>17</v>
      </c>
      <c r="S164" s="136">
        <v>13.25</v>
      </c>
      <c r="T164" s="120">
        <f t="shared" si="206"/>
        <v>15.125</v>
      </c>
      <c r="U164" s="121">
        <f t="shared" si="207"/>
        <v>6</v>
      </c>
      <c r="V164" s="135">
        <v>13</v>
      </c>
      <c r="W164" s="136">
        <v>12</v>
      </c>
      <c r="X164" s="120">
        <f t="shared" si="208"/>
        <v>12.5</v>
      </c>
      <c r="Y164" s="121">
        <f t="shared" si="209"/>
        <v>5</v>
      </c>
      <c r="Z164" s="124">
        <f t="shared" si="210"/>
        <v>12.375</v>
      </c>
      <c r="AA164" s="125">
        <f t="shared" si="211"/>
        <v>17</v>
      </c>
      <c r="AB164" s="136">
        <v>16</v>
      </c>
      <c r="AC164" s="126">
        <f t="shared" si="212"/>
        <v>16</v>
      </c>
      <c r="AD164" s="127">
        <f t="shared" si="213"/>
        <v>3</v>
      </c>
      <c r="AE164" s="135">
        <v>12.5</v>
      </c>
      <c r="AF164" s="136">
        <v>7.5</v>
      </c>
      <c r="AG164" s="120">
        <f t="shared" si="214"/>
        <v>10</v>
      </c>
      <c r="AH164" s="121">
        <f t="shared" si="215"/>
        <v>3</v>
      </c>
      <c r="AI164" s="135">
        <v>14</v>
      </c>
      <c r="AJ164" s="136">
        <v>9.5</v>
      </c>
      <c r="AK164" s="120">
        <f t="shared" si="216"/>
        <v>11.75</v>
      </c>
      <c r="AL164" s="121">
        <f t="shared" si="217"/>
        <v>3</v>
      </c>
      <c r="AM164" s="128">
        <f t="shared" si="218"/>
        <v>11.9</v>
      </c>
      <c r="AN164" s="129">
        <f t="shared" si="219"/>
        <v>9</v>
      </c>
      <c r="AO164" s="135">
        <v>12.5</v>
      </c>
      <c r="AP164" s="136">
        <v>7</v>
      </c>
      <c r="AQ164" s="120">
        <f t="shared" si="220"/>
        <v>9.75</v>
      </c>
      <c r="AR164" s="121">
        <f t="shared" si="221"/>
        <v>0</v>
      </c>
      <c r="AS164" s="135">
        <v>13.5</v>
      </c>
      <c r="AT164" s="136">
        <v>13</v>
      </c>
      <c r="AU164" s="120">
        <f t="shared" si="222"/>
        <v>13.25</v>
      </c>
      <c r="AV164" s="121">
        <f t="shared" si="223"/>
        <v>1</v>
      </c>
      <c r="AW164" s="128">
        <f t="shared" si="224"/>
        <v>10.916666666666666</v>
      </c>
      <c r="AX164" s="129">
        <f t="shared" si="225"/>
        <v>3</v>
      </c>
      <c r="AY164" s="137">
        <v>10.5</v>
      </c>
      <c r="AZ164" s="131">
        <f t="shared" si="226"/>
        <v>10.5</v>
      </c>
      <c r="BA164" s="132">
        <f t="shared" si="227"/>
        <v>1</v>
      </c>
      <c r="BB164" s="128">
        <f t="shared" si="228"/>
        <v>10.5</v>
      </c>
      <c r="BC164" s="129">
        <f t="shared" si="229"/>
        <v>1</v>
      </c>
      <c r="BD164" s="133">
        <f t="shared" si="230"/>
        <v>11.8</v>
      </c>
      <c r="BE164" s="134">
        <f t="shared" si="231"/>
        <v>30</v>
      </c>
      <c r="BF164" s="149"/>
      <c r="BG164" s="150"/>
      <c r="BH164" s="142">
        <f t="shared" si="232"/>
        <v>0</v>
      </c>
      <c r="BI164" s="143">
        <f t="shared" si="233"/>
        <v>0</v>
      </c>
      <c r="BJ164" s="149"/>
      <c r="BK164" s="150"/>
      <c r="BL164" s="142">
        <f t="shared" si="234"/>
        <v>0</v>
      </c>
      <c r="BM164" s="143">
        <f t="shared" si="235"/>
        <v>0</v>
      </c>
      <c r="BN164" s="149"/>
      <c r="BO164" s="150"/>
      <c r="BP164" s="142">
        <f t="shared" si="257"/>
        <v>0</v>
      </c>
      <c r="BQ164" s="143">
        <f t="shared" si="258"/>
        <v>0</v>
      </c>
      <c r="BR164" s="149"/>
      <c r="BS164" s="150"/>
      <c r="BT164" s="142">
        <f t="shared" si="236"/>
        <v>0</v>
      </c>
      <c r="BU164" s="143">
        <f t="shared" si="237"/>
        <v>0</v>
      </c>
      <c r="BV164" s="144">
        <f t="shared" si="238"/>
        <v>0</v>
      </c>
      <c r="BW164" s="145">
        <f t="shared" si="239"/>
        <v>0</v>
      </c>
      <c r="BX164" s="149"/>
      <c r="BY164" s="150"/>
      <c r="BZ164" s="142">
        <f t="shared" si="240"/>
        <v>0</v>
      </c>
      <c r="CA164" s="143">
        <f t="shared" si="241"/>
        <v>0</v>
      </c>
      <c r="CB164" s="146">
        <f t="shared" si="242"/>
        <v>0</v>
      </c>
      <c r="CC164" s="145">
        <f t="shared" si="243"/>
        <v>0</v>
      </c>
      <c r="CD164" s="150"/>
      <c r="CE164" s="147">
        <f t="shared" si="244"/>
        <v>0</v>
      </c>
      <c r="CF164" s="148">
        <f t="shared" si="245"/>
        <v>0</v>
      </c>
      <c r="CG164" s="146">
        <f t="shared" si="246"/>
        <v>0</v>
      </c>
      <c r="CH164" s="145">
        <f t="shared" si="247"/>
        <v>0</v>
      </c>
      <c r="CI164" s="149"/>
      <c r="CJ164" s="150"/>
      <c r="CK164" s="142">
        <f t="shared" si="248"/>
        <v>0</v>
      </c>
      <c r="CL164" s="143">
        <f t="shared" si="249"/>
        <v>0</v>
      </c>
      <c r="CM164" s="146">
        <f t="shared" si="250"/>
        <v>0</v>
      </c>
      <c r="CN164" s="145">
        <f t="shared" si="251"/>
        <v>0</v>
      </c>
      <c r="CO164" s="21">
        <f t="shared" si="252"/>
        <v>0</v>
      </c>
      <c r="CP164" s="22">
        <f t="shared" si="253"/>
        <v>0</v>
      </c>
      <c r="CQ164" s="2">
        <f t="shared" si="196"/>
        <v>11.8</v>
      </c>
      <c r="CR164" s="3">
        <f t="shared" si="197"/>
        <v>30</v>
      </c>
      <c r="CS164" s="4">
        <f t="shared" si="198"/>
        <v>0</v>
      </c>
      <c r="CT164" s="5">
        <f t="shared" si="199"/>
        <v>0</v>
      </c>
      <c r="CU164" s="23">
        <f t="shared" si="200"/>
        <v>5.9</v>
      </c>
      <c r="CV164" s="6">
        <f t="shared" si="201"/>
        <v>30</v>
      </c>
      <c r="CW164" s="20">
        <f t="shared" si="254"/>
        <v>90</v>
      </c>
      <c r="CX164" s="9" t="str">
        <f t="shared" si="255"/>
        <v>مؤجل(ة)</v>
      </c>
      <c r="CY164" s="10"/>
      <c r="CZ164" s="15"/>
      <c r="DA164" s="12"/>
    </row>
    <row r="165" spans="2:105" ht="29.25" customHeight="1" thickBot="1">
      <c r="B165" s="164">
        <f t="shared" si="256"/>
        <v>20</v>
      </c>
      <c r="C165" s="158" t="s">
        <v>335</v>
      </c>
      <c r="D165" s="165" t="s">
        <v>336</v>
      </c>
      <c r="E165" s="13" t="s">
        <v>689</v>
      </c>
      <c r="F165" s="32">
        <v>36510</v>
      </c>
      <c r="G165" s="17" t="s">
        <v>790</v>
      </c>
      <c r="H165" s="28">
        <v>10.51</v>
      </c>
      <c r="I165" s="29">
        <v>30</v>
      </c>
      <c r="J165" s="30">
        <v>9.92</v>
      </c>
      <c r="K165" s="31">
        <v>30</v>
      </c>
      <c r="L165" s="18">
        <f t="shared" si="202"/>
        <v>10.215</v>
      </c>
      <c r="M165" s="19">
        <f t="shared" si="203"/>
        <v>60</v>
      </c>
      <c r="N165" s="149">
        <v>12</v>
      </c>
      <c r="O165" s="150">
        <v>15</v>
      </c>
      <c r="P165" s="120">
        <f t="shared" si="204"/>
        <v>13.5</v>
      </c>
      <c r="Q165" s="121">
        <f t="shared" si="205"/>
        <v>6</v>
      </c>
      <c r="R165" s="135">
        <v>16.25</v>
      </c>
      <c r="S165" s="136">
        <v>10</v>
      </c>
      <c r="T165" s="120">
        <f t="shared" si="206"/>
        <v>13.125</v>
      </c>
      <c r="U165" s="121">
        <f t="shared" si="207"/>
        <v>6</v>
      </c>
      <c r="V165" s="135">
        <v>16.5</v>
      </c>
      <c r="W165" s="136">
        <v>9.5</v>
      </c>
      <c r="X165" s="120">
        <f t="shared" si="208"/>
        <v>13</v>
      </c>
      <c r="Y165" s="121">
        <f t="shared" si="209"/>
        <v>5</v>
      </c>
      <c r="Z165" s="124">
        <f t="shared" si="210"/>
        <v>13.208333333333334</v>
      </c>
      <c r="AA165" s="125">
        <f t="shared" si="211"/>
        <v>17</v>
      </c>
      <c r="AB165" s="136">
        <v>14.5</v>
      </c>
      <c r="AC165" s="126">
        <f t="shared" si="212"/>
        <v>14.5</v>
      </c>
      <c r="AD165" s="127">
        <f t="shared" si="213"/>
        <v>3</v>
      </c>
      <c r="AE165" s="135">
        <v>14</v>
      </c>
      <c r="AF165" s="136">
        <v>3.75</v>
      </c>
      <c r="AG165" s="120">
        <f t="shared" si="214"/>
        <v>8.875</v>
      </c>
      <c r="AH165" s="121">
        <f t="shared" si="215"/>
        <v>0</v>
      </c>
      <c r="AI165" s="135">
        <v>10</v>
      </c>
      <c r="AJ165" s="136">
        <v>4</v>
      </c>
      <c r="AK165" s="120">
        <f t="shared" si="216"/>
        <v>7</v>
      </c>
      <c r="AL165" s="121">
        <f t="shared" si="217"/>
        <v>0</v>
      </c>
      <c r="AM165" s="128">
        <f t="shared" si="218"/>
        <v>9.25</v>
      </c>
      <c r="AN165" s="129">
        <f t="shared" si="219"/>
        <v>3</v>
      </c>
      <c r="AO165" s="135">
        <v>12.5</v>
      </c>
      <c r="AP165" s="136">
        <v>4</v>
      </c>
      <c r="AQ165" s="120">
        <f t="shared" si="220"/>
        <v>8.25</v>
      </c>
      <c r="AR165" s="121">
        <f t="shared" si="221"/>
        <v>0</v>
      </c>
      <c r="AS165" s="135">
        <v>12</v>
      </c>
      <c r="AT165" s="136">
        <v>18</v>
      </c>
      <c r="AU165" s="120">
        <f t="shared" si="222"/>
        <v>15</v>
      </c>
      <c r="AV165" s="121">
        <f t="shared" si="223"/>
        <v>1</v>
      </c>
      <c r="AW165" s="128">
        <f t="shared" si="224"/>
        <v>10.5</v>
      </c>
      <c r="AX165" s="129">
        <f t="shared" si="225"/>
        <v>3</v>
      </c>
      <c r="AY165" s="137">
        <v>10</v>
      </c>
      <c r="AZ165" s="131">
        <f t="shared" si="226"/>
        <v>10</v>
      </c>
      <c r="BA165" s="132">
        <f t="shared" si="227"/>
        <v>1</v>
      </c>
      <c r="BB165" s="128">
        <f t="shared" si="228"/>
        <v>10</v>
      </c>
      <c r="BC165" s="129">
        <f t="shared" si="229"/>
        <v>1</v>
      </c>
      <c r="BD165" s="133">
        <f t="shared" si="230"/>
        <v>11.133333333333333</v>
      </c>
      <c r="BE165" s="134">
        <f t="shared" si="231"/>
        <v>30</v>
      </c>
      <c r="BF165" s="149"/>
      <c r="BG165" s="150"/>
      <c r="BH165" s="142">
        <f t="shared" si="232"/>
        <v>0</v>
      </c>
      <c r="BI165" s="143">
        <f t="shared" si="233"/>
        <v>0</v>
      </c>
      <c r="BJ165" s="149"/>
      <c r="BK165" s="150"/>
      <c r="BL165" s="142">
        <f t="shared" si="234"/>
        <v>0</v>
      </c>
      <c r="BM165" s="143">
        <f t="shared" si="235"/>
        <v>0</v>
      </c>
      <c r="BN165" s="149"/>
      <c r="BO165" s="150"/>
      <c r="BP165" s="142">
        <f t="shared" si="257"/>
        <v>0</v>
      </c>
      <c r="BQ165" s="143">
        <f t="shared" si="258"/>
        <v>0</v>
      </c>
      <c r="BR165" s="149"/>
      <c r="BS165" s="150"/>
      <c r="BT165" s="142">
        <f t="shared" si="236"/>
        <v>0</v>
      </c>
      <c r="BU165" s="143">
        <f t="shared" si="237"/>
        <v>0</v>
      </c>
      <c r="BV165" s="144">
        <f t="shared" si="238"/>
        <v>0</v>
      </c>
      <c r="BW165" s="145">
        <f t="shared" si="239"/>
        <v>0</v>
      </c>
      <c r="BX165" s="149"/>
      <c r="BY165" s="150"/>
      <c r="BZ165" s="142">
        <f t="shared" si="240"/>
        <v>0</v>
      </c>
      <c r="CA165" s="143">
        <f t="shared" si="241"/>
        <v>0</v>
      </c>
      <c r="CB165" s="146">
        <f t="shared" si="242"/>
        <v>0</v>
      </c>
      <c r="CC165" s="145">
        <f t="shared" si="243"/>
        <v>0</v>
      </c>
      <c r="CD165" s="150"/>
      <c r="CE165" s="147">
        <f t="shared" si="244"/>
        <v>0</v>
      </c>
      <c r="CF165" s="148">
        <f t="shared" si="245"/>
        <v>0</v>
      </c>
      <c r="CG165" s="146">
        <f t="shared" si="246"/>
        <v>0</v>
      </c>
      <c r="CH165" s="145">
        <f t="shared" si="247"/>
        <v>0</v>
      </c>
      <c r="CI165" s="149"/>
      <c r="CJ165" s="150"/>
      <c r="CK165" s="142">
        <f t="shared" si="248"/>
        <v>0</v>
      </c>
      <c r="CL165" s="143">
        <f t="shared" si="249"/>
        <v>0</v>
      </c>
      <c r="CM165" s="146">
        <f t="shared" si="250"/>
        <v>0</v>
      </c>
      <c r="CN165" s="145">
        <f t="shared" si="251"/>
        <v>0</v>
      </c>
      <c r="CO165" s="21">
        <f t="shared" si="252"/>
        <v>0</v>
      </c>
      <c r="CP165" s="22">
        <f t="shared" si="253"/>
        <v>0</v>
      </c>
      <c r="CQ165" s="2">
        <f t="shared" si="196"/>
        <v>11.133333333333333</v>
      </c>
      <c r="CR165" s="3">
        <f t="shared" si="197"/>
        <v>30</v>
      </c>
      <c r="CS165" s="4">
        <f t="shared" si="198"/>
        <v>0</v>
      </c>
      <c r="CT165" s="5">
        <f t="shared" si="199"/>
        <v>0</v>
      </c>
      <c r="CU165" s="23">
        <f t="shared" si="200"/>
        <v>5.5666666666666664</v>
      </c>
      <c r="CV165" s="6">
        <f t="shared" si="201"/>
        <v>30</v>
      </c>
      <c r="CW165" s="20">
        <f t="shared" si="254"/>
        <v>90</v>
      </c>
      <c r="CX165" s="9" t="str">
        <f t="shared" si="255"/>
        <v>مؤجل(ة)</v>
      </c>
      <c r="CY165" s="10"/>
      <c r="CZ165" s="15"/>
      <c r="DA165" s="12"/>
    </row>
    <row r="166" spans="2:105" ht="29.25" customHeight="1" thickBot="1">
      <c r="B166" s="164">
        <f t="shared" si="256"/>
        <v>21</v>
      </c>
      <c r="C166" s="158" t="s">
        <v>337</v>
      </c>
      <c r="D166" s="165" t="s">
        <v>338</v>
      </c>
      <c r="E166" s="11" t="s">
        <v>690</v>
      </c>
      <c r="F166" s="32">
        <v>36449</v>
      </c>
      <c r="G166" s="33" t="s">
        <v>790</v>
      </c>
      <c r="H166" s="28">
        <v>11.71</v>
      </c>
      <c r="I166" s="29">
        <v>30</v>
      </c>
      <c r="J166" s="30">
        <v>11.32</v>
      </c>
      <c r="K166" s="31">
        <v>30</v>
      </c>
      <c r="L166" s="18">
        <f t="shared" si="202"/>
        <v>11.515000000000001</v>
      </c>
      <c r="M166" s="19">
        <f t="shared" si="203"/>
        <v>60</v>
      </c>
      <c r="N166" s="149">
        <v>11</v>
      </c>
      <c r="O166" s="150">
        <v>11</v>
      </c>
      <c r="P166" s="120">
        <f t="shared" si="204"/>
        <v>11</v>
      </c>
      <c r="Q166" s="121">
        <f t="shared" si="205"/>
        <v>6</v>
      </c>
      <c r="R166" s="135">
        <v>16.25</v>
      </c>
      <c r="S166" s="136">
        <v>10</v>
      </c>
      <c r="T166" s="120">
        <f t="shared" si="206"/>
        <v>13.125</v>
      </c>
      <c r="U166" s="121">
        <f t="shared" si="207"/>
        <v>6</v>
      </c>
      <c r="V166" s="135">
        <v>17</v>
      </c>
      <c r="W166" s="136">
        <v>11</v>
      </c>
      <c r="X166" s="120">
        <f t="shared" si="208"/>
        <v>14</v>
      </c>
      <c r="Y166" s="121">
        <f t="shared" si="209"/>
        <v>5</v>
      </c>
      <c r="Z166" s="124">
        <f t="shared" si="210"/>
        <v>12.708333333333334</v>
      </c>
      <c r="AA166" s="125">
        <f t="shared" si="211"/>
        <v>17</v>
      </c>
      <c r="AB166" s="136">
        <v>16</v>
      </c>
      <c r="AC166" s="126">
        <f t="shared" si="212"/>
        <v>16</v>
      </c>
      <c r="AD166" s="127">
        <f t="shared" si="213"/>
        <v>3</v>
      </c>
      <c r="AE166" s="135">
        <v>11</v>
      </c>
      <c r="AF166" s="136">
        <v>5</v>
      </c>
      <c r="AG166" s="120">
        <f t="shared" si="214"/>
        <v>8</v>
      </c>
      <c r="AH166" s="121">
        <f t="shared" si="215"/>
        <v>0</v>
      </c>
      <c r="AI166" s="135">
        <v>12</v>
      </c>
      <c r="AJ166" s="136">
        <v>12.5</v>
      </c>
      <c r="AK166" s="120">
        <f t="shared" si="216"/>
        <v>12.25</v>
      </c>
      <c r="AL166" s="121">
        <f t="shared" si="217"/>
        <v>3</v>
      </c>
      <c r="AM166" s="128">
        <f t="shared" si="218"/>
        <v>11.3</v>
      </c>
      <c r="AN166" s="129">
        <f t="shared" si="219"/>
        <v>9</v>
      </c>
      <c r="AO166" s="135">
        <v>12.5</v>
      </c>
      <c r="AP166" s="136">
        <v>3</v>
      </c>
      <c r="AQ166" s="120">
        <f t="shared" si="220"/>
        <v>7.75</v>
      </c>
      <c r="AR166" s="121">
        <f t="shared" si="221"/>
        <v>0</v>
      </c>
      <c r="AS166" s="135">
        <v>11</v>
      </c>
      <c r="AT166" s="136">
        <v>7</v>
      </c>
      <c r="AU166" s="120">
        <f t="shared" si="222"/>
        <v>9</v>
      </c>
      <c r="AV166" s="121">
        <f t="shared" si="223"/>
        <v>0</v>
      </c>
      <c r="AW166" s="128">
        <f t="shared" si="224"/>
        <v>8.1666666666666661</v>
      </c>
      <c r="AX166" s="129">
        <f t="shared" si="225"/>
        <v>0</v>
      </c>
      <c r="AY166" s="137">
        <v>8.5</v>
      </c>
      <c r="AZ166" s="131">
        <f t="shared" si="226"/>
        <v>8.5</v>
      </c>
      <c r="BA166" s="132">
        <f t="shared" si="227"/>
        <v>0</v>
      </c>
      <c r="BB166" s="128">
        <f t="shared" si="228"/>
        <v>8.5</v>
      </c>
      <c r="BC166" s="129">
        <f t="shared" si="229"/>
        <v>0</v>
      </c>
      <c r="BD166" s="133">
        <f t="shared" si="230"/>
        <v>11.05</v>
      </c>
      <c r="BE166" s="134">
        <f t="shared" si="231"/>
        <v>30</v>
      </c>
      <c r="BF166" s="149"/>
      <c r="BG166" s="150"/>
      <c r="BH166" s="142">
        <f t="shared" si="232"/>
        <v>0</v>
      </c>
      <c r="BI166" s="143">
        <f t="shared" si="233"/>
        <v>0</v>
      </c>
      <c r="BJ166" s="149"/>
      <c r="BK166" s="150"/>
      <c r="BL166" s="142">
        <f t="shared" si="234"/>
        <v>0</v>
      </c>
      <c r="BM166" s="143">
        <f t="shared" si="235"/>
        <v>0</v>
      </c>
      <c r="BN166" s="149"/>
      <c r="BO166" s="150"/>
      <c r="BP166" s="142">
        <f t="shared" si="257"/>
        <v>0</v>
      </c>
      <c r="BQ166" s="143">
        <f t="shared" si="258"/>
        <v>0</v>
      </c>
      <c r="BR166" s="149"/>
      <c r="BS166" s="150"/>
      <c r="BT166" s="142">
        <f t="shared" si="236"/>
        <v>0</v>
      </c>
      <c r="BU166" s="143">
        <f t="shared" si="237"/>
        <v>0</v>
      </c>
      <c r="BV166" s="144">
        <f t="shared" si="238"/>
        <v>0</v>
      </c>
      <c r="BW166" s="145">
        <f t="shared" si="239"/>
        <v>0</v>
      </c>
      <c r="BX166" s="149"/>
      <c r="BY166" s="150"/>
      <c r="BZ166" s="142">
        <f t="shared" si="240"/>
        <v>0</v>
      </c>
      <c r="CA166" s="143">
        <f t="shared" si="241"/>
        <v>0</v>
      </c>
      <c r="CB166" s="146">
        <f t="shared" si="242"/>
        <v>0</v>
      </c>
      <c r="CC166" s="145">
        <f t="shared" si="243"/>
        <v>0</v>
      </c>
      <c r="CD166" s="150"/>
      <c r="CE166" s="147">
        <f t="shared" si="244"/>
        <v>0</v>
      </c>
      <c r="CF166" s="148">
        <f t="shared" si="245"/>
        <v>0</v>
      </c>
      <c r="CG166" s="146">
        <f t="shared" si="246"/>
        <v>0</v>
      </c>
      <c r="CH166" s="145">
        <f t="shared" si="247"/>
        <v>0</v>
      </c>
      <c r="CI166" s="149"/>
      <c r="CJ166" s="150"/>
      <c r="CK166" s="142">
        <f t="shared" si="248"/>
        <v>0</v>
      </c>
      <c r="CL166" s="143">
        <f t="shared" si="249"/>
        <v>0</v>
      </c>
      <c r="CM166" s="146">
        <f t="shared" si="250"/>
        <v>0</v>
      </c>
      <c r="CN166" s="145">
        <f t="shared" si="251"/>
        <v>0</v>
      </c>
      <c r="CO166" s="21">
        <f t="shared" si="252"/>
        <v>0</v>
      </c>
      <c r="CP166" s="22">
        <f t="shared" si="253"/>
        <v>0</v>
      </c>
      <c r="CQ166" s="2">
        <f t="shared" si="196"/>
        <v>11.05</v>
      </c>
      <c r="CR166" s="3">
        <f t="shared" si="197"/>
        <v>30</v>
      </c>
      <c r="CS166" s="4">
        <f t="shared" si="198"/>
        <v>0</v>
      </c>
      <c r="CT166" s="5">
        <f t="shared" si="199"/>
        <v>0</v>
      </c>
      <c r="CU166" s="23">
        <f t="shared" si="200"/>
        <v>5.5250000000000004</v>
      </c>
      <c r="CV166" s="6">
        <f t="shared" si="201"/>
        <v>30</v>
      </c>
      <c r="CW166" s="20">
        <f t="shared" si="254"/>
        <v>90</v>
      </c>
      <c r="CX166" s="9" t="str">
        <f t="shared" si="255"/>
        <v>مؤجل(ة)</v>
      </c>
      <c r="CY166" s="10"/>
      <c r="CZ166" s="15"/>
      <c r="DA166" s="12"/>
    </row>
    <row r="167" spans="2:105" ht="29.25" customHeight="1" thickBot="1">
      <c r="B167" s="164">
        <f t="shared" si="256"/>
        <v>22</v>
      </c>
      <c r="C167" s="158" t="s">
        <v>339</v>
      </c>
      <c r="D167" s="165" t="s">
        <v>340</v>
      </c>
      <c r="E167" s="13" t="s">
        <v>691</v>
      </c>
      <c r="F167" s="32">
        <v>36024</v>
      </c>
      <c r="G167" s="33" t="s">
        <v>790</v>
      </c>
      <c r="H167" s="28">
        <v>9.35</v>
      </c>
      <c r="I167" s="29">
        <v>30</v>
      </c>
      <c r="J167" s="30">
        <v>10.77</v>
      </c>
      <c r="K167" s="31">
        <v>30</v>
      </c>
      <c r="L167" s="18">
        <f t="shared" si="202"/>
        <v>10.059999999999999</v>
      </c>
      <c r="M167" s="19">
        <f t="shared" si="203"/>
        <v>60</v>
      </c>
      <c r="N167" s="149">
        <v>11</v>
      </c>
      <c r="O167" s="150">
        <v>13</v>
      </c>
      <c r="P167" s="120">
        <f t="shared" si="204"/>
        <v>12</v>
      </c>
      <c r="Q167" s="121">
        <f t="shared" si="205"/>
        <v>6</v>
      </c>
      <c r="R167" s="135">
        <v>13</v>
      </c>
      <c r="S167" s="136">
        <v>4.25</v>
      </c>
      <c r="T167" s="120">
        <f t="shared" si="206"/>
        <v>8.625</v>
      </c>
      <c r="U167" s="121">
        <f t="shared" si="207"/>
        <v>0</v>
      </c>
      <c r="V167" s="135">
        <v>13</v>
      </c>
      <c r="W167" s="136">
        <v>3</v>
      </c>
      <c r="X167" s="120">
        <f t="shared" si="208"/>
        <v>8</v>
      </c>
      <c r="Y167" s="121">
        <f t="shared" si="209"/>
        <v>0</v>
      </c>
      <c r="Z167" s="124">
        <f t="shared" si="210"/>
        <v>9.5416666666666661</v>
      </c>
      <c r="AA167" s="125">
        <f t="shared" si="211"/>
        <v>6</v>
      </c>
      <c r="AB167" s="136">
        <v>11.5</v>
      </c>
      <c r="AC167" s="126">
        <f t="shared" si="212"/>
        <v>11.5</v>
      </c>
      <c r="AD167" s="127">
        <f t="shared" si="213"/>
        <v>3</v>
      </c>
      <c r="AE167" s="135">
        <v>12</v>
      </c>
      <c r="AF167" s="136">
        <v>1.5</v>
      </c>
      <c r="AG167" s="120">
        <f t="shared" si="214"/>
        <v>6.75</v>
      </c>
      <c r="AH167" s="121">
        <f t="shared" si="215"/>
        <v>0</v>
      </c>
      <c r="AI167" s="135">
        <v>11</v>
      </c>
      <c r="AJ167" s="136">
        <v>1.5</v>
      </c>
      <c r="AK167" s="120">
        <f t="shared" si="216"/>
        <v>6.25</v>
      </c>
      <c r="AL167" s="121">
        <f t="shared" si="217"/>
        <v>0</v>
      </c>
      <c r="AM167" s="128">
        <f t="shared" si="218"/>
        <v>7.5</v>
      </c>
      <c r="AN167" s="129">
        <f t="shared" si="219"/>
        <v>3</v>
      </c>
      <c r="AO167" s="197">
        <v>12.5</v>
      </c>
      <c r="AP167" s="136">
        <v>0</v>
      </c>
      <c r="AQ167" s="120">
        <f t="shared" si="220"/>
        <v>6.25</v>
      </c>
      <c r="AR167" s="121">
        <f t="shared" si="221"/>
        <v>0</v>
      </c>
      <c r="AS167" s="135">
        <v>12.5</v>
      </c>
      <c r="AT167" s="136">
        <v>9</v>
      </c>
      <c r="AU167" s="120">
        <f t="shared" si="222"/>
        <v>10.75</v>
      </c>
      <c r="AV167" s="121">
        <f t="shared" si="223"/>
        <v>1</v>
      </c>
      <c r="AW167" s="128">
        <f t="shared" si="224"/>
        <v>7.75</v>
      </c>
      <c r="AX167" s="129">
        <f t="shared" si="225"/>
        <v>1</v>
      </c>
      <c r="AY167" s="137">
        <v>0</v>
      </c>
      <c r="AZ167" s="131">
        <f t="shared" si="226"/>
        <v>0</v>
      </c>
      <c r="BA167" s="132">
        <f t="shared" si="227"/>
        <v>0</v>
      </c>
      <c r="BB167" s="128">
        <f t="shared" si="228"/>
        <v>0</v>
      </c>
      <c r="BC167" s="129">
        <f t="shared" si="229"/>
        <v>0</v>
      </c>
      <c r="BD167" s="133">
        <f t="shared" si="230"/>
        <v>7.8666666666666663</v>
      </c>
      <c r="BE167" s="134">
        <f t="shared" si="231"/>
        <v>10</v>
      </c>
      <c r="BF167" s="149"/>
      <c r="BG167" s="150"/>
      <c r="BH167" s="142">
        <f t="shared" si="232"/>
        <v>0</v>
      </c>
      <c r="BI167" s="143">
        <f t="shared" si="233"/>
        <v>0</v>
      </c>
      <c r="BJ167" s="149"/>
      <c r="BK167" s="150"/>
      <c r="BL167" s="142">
        <f t="shared" si="234"/>
        <v>0</v>
      </c>
      <c r="BM167" s="143">
        <f t="shared" si="235"/>
        <v>0</v>
      </c>
      <c r="BN167" s="149"/>
      <c r="BO167" s="150"/>
      <c r="BP167" s="142">
        <f t="shared" si="257"/>
        <v>0</v>
      </c>
      <c r="BQ167" s="143">
        <f t="shared" si="258"/>
        <v>0</v>
      </c>
      <c r="BR167" s="149"/>
      <c r="BS167" s="150"/>
      <c r="BT167" s="142">
        <f t="shared" si="236"/>
        <v>0</v>
      </c>
      <c r="BU167" s="143">
        <f t="shared" si="237"/>
        <v>0</v>
      </c>
      <c r="BV167" s="144">
        <f t="shared" si="238"/>
        <v>0</v>
      </c>
      <c r="BW167" s="145">
        <f t="shared" si="239"/>
        <v>0</v>
      </c>
      <c r="BX167" s="149"/>
      <c r="BY167" s="150"/>
      <c r="BZ167" s="142">
        <f t="shared" si="240"/>
        <v>0</v>
      </c>
      <c r="CA167" s="143">
        <f t="shared" si="241"/>
        <v>0</v>
      </c>
      <c r="CB167" s="146">
        <f t="shared" si="242"/>
        <v>0</v>
      </c>
      <c r="CC167" s="145">
        <f t="shared" si="243"/>
        <v>0</v>
      </c>
      <c r="CD167" s="150"/>
      <c r="CE167" s="147">
        <f t="shared" si="244"/>
        <v>0</v>
      </c>
      <c r="CF167" s="148">
        <f t="shared" si="245"/>
        <v>0</v>
      </c>
      <c r="CG167" s="146">
        <f t="shared" si="246"/>
        <v>0</v>
      </c>
      <c r="CH167" s="145">
        <f t="shared" si="247"/>
        <v>0</v>
      </c>
      <c r="CI167" s="149"/>
      <c r="CJ167" s="150"/>
      <c r="CK167" s="142">
        <f t="shared" si="248"/>
        <v>0</v>
      </c>
      <c r="CL167" s="143">
        <f t="shared" si="249"/>
        <v>0</v>
      </c>
      <c r="CM167" s="146">
        <f t="shared" si="250"/>
        <v>0</v>
      </c>
      <c r="CN167" s="145">
        <f t="shared" si="251"/>
        <v>0</v>
      </c>
      <c r="CO167" s="21">
        <f t="shared" si="252"/>
        <v>0</v>
      </c>
      <c r="CP167" s="22">
        <f t="shared" si="253"/>
        <v>0</v>
      </c>
      <c r="CQ167" s="2">
        <f t="shared" si="196"/>
        <v>7.8666666666666663</v>
      </c>
      <c r="CR167" s="3">
        <f t="shared" si="197"/>
        <v>10</v>
      </c>
      <c r="CS167" s="4">
        <f t="shared" si="198"/>
        <v>0</v>
      </c>
      <c r="CT167" s="5">
        <f t="shared" si="199"/>
        <v>0</v>
      </c>
      <c r="CU167" s="23">
        <f t="shared" si="200"/>
        <v>3.9333333333333331</v>
      </c>
      <c r="CV167" s="6">
        <f t="shared" si="201"/>
        <v>10</v>
      </c>
      <c r="CW167" s="20">
        <f t="shared" si="254"/>
        <v>70</v>
      </c>
      <c r="CX167" s="9" t="str">
        <f t="shared" si="255"/>
        <v>مؤجل(ة)</v>
      </c>
      <c r="CY167" s="10"/>
      <c r="CZ167" s="15"/>
      <c r="DA167" s="12"/>
    </row>
    <row r="168" spans="2:105" ht="29.25" customHeight="1" thickBot="1">
      <c r="B168" s="164">
        <f t="shared" si="256"/>
        <v>23</v>
      </c>
      <c r="C168" s="172" t="s">
        <v>341</v>
      </c>
      <c r="D168" s="165" t="s">
        <v>342</v>
      </c>
      <c r="E168" s="13" t="s">
        <v>692</v>
      </c>
      <c r="F168" s="32">
        <v>36511</v>
      </c>
      <c r="G168" s="33" t="s">
        <v>820</v>
      </c>
      <c r="H168" s="28">
        <v>10.59</v>
      </c>
      <c r="I168" s="29">
        <v>30</v>
      </c>
      <c r="J168" s="30">
        <v>11.35</v>
      </c>
      <c r="K168" s="31">
        <v>30</v>
      </c>
      <c r="L168" s="18">
        <f t="shared" si="202"/>
        <v>10.969999999999999</v>
      </c>
      <c r="M168" s="19">
        <f t="shared" si="203"/>
        <v>60</v>
      </c>
      <c r="N168" s="149">
        <v>12</v>
      </c>
      <c r="O168" s="150">
        <v>6</v>
      </c>
      <c r="P168" s="120">
        <f t="shared" si="204"/>
        <v>9</v>
      </c>
      <c r="Q168" s="121">
        <f t="shared" si="205"/>
        <v>0</v>
      </c>
      <c r="R168" s="135">
        <v>16</v>
      </c>
      <c r="S168" s="136">
        <v>5.5</v>
      </c>
      <c r="T168" s="120">
        <f t="shared" si="206"/>
        <v>10.75</v>
      </c>
      <c r="U168" s="121">
        <f t="shared" si="207"/>
        <v>6</v>
      </c>
      <c r="V168" s="135">
        <v>13.5</v>
      </c>
      <c r="W168" s="136">
        <v>8</v>
      </c>
      <c r="X168" s="120">
        <f t="shared" si="208"/>
        <v>10.75</v>
      </c>
      <c r="Y168" s="121">
        <f t="shared" si="209"/>
        <v>5</v>
      </c>
      <c r="Z168" s="124">
        <f t="shared" si="210"/>
        <v>10.166666666666666</v>
      </c>
      <c r="AA168" s="125">
        <f t="shared" si="211"/>
        <v>17</v>
      </c>
      <c r="AB168" s="136">
        <v>8</v>
      </c>
      <c r="AC168" s="126">
        <f t="shared" si="212"/>
        <v>8</v>
      </c>
      <c r="AD168" s="127">
        <f t="shared" si="213"/>
        <v>0</v>
      </c>
      <c r="AE168" s="135">
        <v>11</v>
      </c>
      <c r="AF168" s="136">
        <v>2</v>
      </c>
      <c r="AG168" s="120">
        <f t="shared" si="214"/>
        <v>6.5</v>
      </c>
      <c r="AH168" s="121">
        <f t="shared" si="215"/>
        <v>0</v>
      </c>
      <c r="AI168" s="135">
        <v>12</v>
      </c>
      <c r="AJ168" s="136">
        <v>4.5</v>
      </c>
      <c r="AK168" s="120">
        <f t="shared" si="216"/>
        <v>8.25</v>
      </c>
      <c r="AL168" s="121">
        <f t="shared" si="217"/>
        <v>0</v>
      </c>
      <c r="AM168" s="128">
        <f t="shared" si="218"/>
        <v>7.5</v>
      </c>
      <c r="AN168" s="129">
        <f t="shared" si="219"/>
        <v>0</v>
      </c>
      <c r="AO168" s="135">
        <v>12.5</v>
      </c>
      <c r="AP168" s="136">
        <v>4</v>
      </c>
      <c r="AQ168" s="120">
        <f t="shared" si="220"/>
        <v>8.25</v>
      </c>
      <c r="AR168" s="121">
        <f t="shared" si="221"/>
        <v>0</v>
      </c>
      <c r="AS168" s="135">
        <v>13</v>
      </c>
      <c r="AT168" s="136">
        <v>16</v>
      </c>
      <c r="AU168" s="120">
        <f t="shared" si="222"/>
        <v>14.5</v>
      </c>
      <c r="AV168" s="121">
        <f t="shared" si="223"/>
        <v>1</v>
      </c>
      <c r="AW168" s="128">
        <f t="shared" si="224"/>
        <v>10.333333333333334</v>
      </c>
      <c r="AX168" s="129">
        <f t="shared" si="225"/>
        <v>3</v>
      </c>
      <c r="AY168" s="137">
        <v>11</v>
      </c>
      <c r="AZ168" s="131">
        <f t="shared" si="226"/>
        <v>11</v>
      </c>
      <c r="BA168" s="132">
        <f t="shared" si="227"/>
        <v>1</v>
      </c>
      <c r="BB168" s="128">
        <f t="shared" si="228"/>
        <v>11</v>
      </c>
      <c r="BC168" s="129">
        <f t="shared" si="229"/>
        <v>1</v>
      </c>
      <c r="BD168" s="133">
        <f t="shared" si="230"/>
        <v>9.3666666666666671</v>
      </c>
      <c r="BE168" s="134">
        <f t="shared" si="231"/>
        <v>21</v>
      </c>
      <c r="BF168" s="149"/>
      <c r="BG168" s="150"/>
      <c r="BH168" s="142">
        <f t="shared" si="232"/>
        <v>0</v>
      </c>
      <c r="BI168" s="143">
        <f t="shared" si="233"/>
        <v>0</v>
      </c>
      <c r="BJ168" s="149"/>
      <c r="BK168" s="150"/>
      <c r="BL168" s="142">
        <f t="shared" si="234"/>
        <v>0</v>
      </c>
      <c r="BM168" s="143">
        <f t="shared" si="235"/>
        <v>0</v>
      </c>
      <c r="BN168" s="149"/>
      <c r="BO168" s="150"/>
      <c r="BP168" s="142">
        <f t="shared" si="257"/>
        <v>0</v>
      </c>
      <c r="BQ168" s="143">
        <f t="shared" si="258"/>
        <v>0</v>
      </c>
      <c r="BR168" s="149"/>
      <c r="BS168" s="150"/>
      <c r="BT168" s="142">
        <f t="shared" si="236"/>
        <v>0</v>
      </c>
      <c r="BU168" s="143">
        <f t="shared" si="237"/>
        <v>0</v>
      </c>
      <c r="BV168" s="144">
        <f t="shared" si="238"/>
        <v>0</v>
      </c>
      <c r="BW168" s="145">
        <f t="shared" si="239"/>
        <v>0</v>
      </c>
      <c r="BX168" s="149"/>
      <c r="BY168" s="150"/>
      <c r="BZ168" s="142">
        <f t="shared" si="240"/>
        <v>0</v>
      </c>
      <c r="CA168" s="143">
        <f t="shared" si="241"/>
        <v>0</v>
      </c>
      <c r="CB168" s="146">
        <f t="shared" si="242"/>
        <v>0</v>
      </c>
      <c r="CC168" s="145">
        <f t="shared" si="243"/>
        <v>0</v>
      </c>
      <c r="CD168" s="150"/>
      <c r="CE168" s="147">
        <f t="shared" si="244"/>
        <v>0</v>
      </c>
      <c r="CF168" s="148">
        <f t="shared" si="245"/>
        <v>0</v>
      </c>
      <c r="CG168" s="146">
        <f t="shared" si="246"/>
        <v>0</v>
      </c>
      <c r="CH168" s="145">
        <f t="shared" si="247"/>
        <v>0</v>
      </c>
      <c r="CI168" s="149"/>
      <c r="CJ168" s="150"/>
      <c r="CK168" s="142">
        <f t="shared" si="248"/>
        <v>0</v>
      </c>
      <c r="CL168" s="143">
        <f t="shared" si="249"/>
        <v>0</v>
      </c>
      <c r="CM168" s="146">
        <f t="shared" si="250"/>
        <v>0</v>
      </c>
      <c r="CN168" s="145">
        <f t="shared" si="251"/>
        <v>0</v>
      </c>
      <c r="CO168" s="21">
        <f t="shared" si="252"/>
        <v>0</v>
      </c>
      <c r="CP168" s="22">
        <f t="shared" si="253"/>
        <v>0</v>
      </c>
      <c r="CQ168" s="2">
        <f t="shared" si="196"/>
        <v>9.3666666666666671</v>
      </c>
      <c r="CR168" s="3">
        <f t="shared" si="197"/>
        <v>21</v>
      </c>
      <c r="CS168" s="4">
        <f t="shared" si="198"/>
        <v>0</v>
      </c>
      <c r="CT168" s="5">
        <f t="shared" si="199"/>
        <v>0</v>
      </c>
      <c r="CU168" s="23">
        <f t="shared" si="200"/>
        <v>4.6833333333333336</v>
      </c>
      <c r="CV168" s="6">
        <f t="shared" si="201"/>
        <v>21</v>
      </c>
      <c r="CW168" s="20">
        <f t="shared" si="254"/>
        <v>81</v>
      </c>
      <c r="CX168" s="9" t="str">
        <f t="shared" si="255"/>
        <v>مؤجل(ة)</v>
      </c>
      <c r="CY168" s="10"/>
      <c r="CZ168" s="15"/>
      <c r="DA168" s="12"/>
    </row>
    <row r="169" spans="2:105" ht="29.25" customHeight="1" thickBot="1">
      <c r="B169" s="164">
        <f t="shared" si="256"/>
        <v>24</v>
      </c>
      <c r="C169" s="158" t="s">
        <v>283</v>
      </c>
      <c r="D169" s="165" t="s">
        <v>343</v>
      </c>
      <c r="E169" s="13" t="s">
        <v>693</v>
      </c>
      <c r="F169" s="32">
        <v>35640</v>
      </c>
      <c r="G169" s="33" t="s">
        <v>790</v>
      </c>
      <c r="H169" s="28">
        <v>10.67</v>
      </c>
      <c r="I169" s="29">
        <v>30</v>
      </c>
      <c r="J169" s="30">
        <v>9.35</v>
      </c>
      <c r="K169" s="31">
        <v>30</v>
      </c>
      <c r="L169" s="18">
        <f t="shared" si="202"/>
        <v>10.01</v>
      </c>
      <c r="M169" s="19">
        <f t="shared" si="203"/>
        <v>60</v>
      </c>
      <c r="N169" s="149">
        <v>10</v>
      </c>
      <c r="O169" s="150">
        <v>3</v>
      </c>
      <c r="P169" s="120">
        <f t="shared" si="204"/>
        <v>6.5</v>
      </c>
      <c r="Q169" s="121">
        <f t="shared" si="205"/>
        <v>0</v>
      </c>
      <c r="R169" s="135">
        <v>16</v>
      </c>
      <c r="S169" s="136">
        <v>0</v>
      </c>
      <c r="T169" s="120">
        <f t="shared" si="206"/>
        <v>8</v>
      </c>
      <c r="U169" s="121">
        <f t="shared" si="207"/>
        <v>0</v>
      </c>
      <c r="V169" s="135">
        <v>13</v>
      </c>
      <c r="W169" s="136">
        <v>2.5</v>
      </c>
      <c r="X169" s="120">
        <f t="shared" si="208"/>
        <v>7.75</v>
      </c>
      <c r="Y169" s="121">
        <f t="shared" si="209"/>
        <v>0</v>
      </c>
      <c r="Z169" s="124">
        <f t="shared" si="210"/>
        <v>7.416666666666667</v>
      </c>
      <c r="AA169" s="125">
        <f t="shared" si="211"/>
        <v>0</v>
      </c>
      <c r="AB169" s="136">
        <v>2.5</v>
      </c>
      <c r="AC169" s="126">
        <f t="shared" si="212"/>
        <v>2.5</v>
      </c>
      <c r="AD169" s="127">
        <f t="shared" si="213"/>
        <v>0</v>
      </c>
      <c r="AE169" s="135">
        <v>10</v>
      </c>
      <c r="AF169" s="136">
        <v>0</v>
      </c>
      <c r="AG169" s="120">
        <f t="shared" si="214"/>
        <v>5</v>
      </c>
      <c r="AH169" s="121">
        <f t="shared" si="215"/>
        <v>0</v>
      </c>
      <c r="AI169" s="135">
        <v>10</v>
      </c>
      <c r="AJ169" s="136">
        <v>0</v>
      </c>
      <c r="AK169" s="120">
        <f t="shared" si="216"/>
        <v>5</v>
      </c>
      <c r="AL169" s="121">
        <f t="shared" si="217"/>
        <v>0</v>
      </c>
      <c r="AM169" s="128">
        <f t="shared" si="218"/>
        <v>4.5</v>
      </c>
      <c r="AN169" s="129">
        <f t="shared" si="219"/>
        <v>0</v>
      </c>
      <c r="AO169" s="135">
        <v>12.5</v>
      </c>
      <c r="AP169" s="136">
        <v>1</v>
      </c>
      <c r="AQ169" s="120">
        <f t="shared" si="220"/>
        <v>6.75</v>
      </c>
      <c r="AR169" s="121">
        <f t="shared" si="221"/>
        <v>0</v>
      </c>
      <c r="AS169" s="135">
        <v>12</v>
      </c>
      <c r="AT169" s="136"/>
      <c r="AU169" s="120">
        <f t="shared" si="222"/>
        <v>6</v>
      </c>
      <c r="AV169" s="121">
        <f t="shared" si="223"/>
        <v>0</v>
      </c>
      <c r="AW169" s="128">
        <f t="shared" si="224"/>
        <v>6.5</v>
      </c>
      <c r="AX169" s="129">
        <f t="shared" si="225"/>
        <v>0</v>
      </c>
      <c r="AY169" s="137"/>
      <c r="AZ169" s="131">
        <f t="shared" si="226"/>
        <v>0</v>
      </c>
      <c r="BA169" s="132">
        <f t="shared" si="227"/>
        <v>0</v>
      </c>
      <c r="BB169" s="128">
        <f t="shared" si="228"/>
        <v>0</v>
      </c>
      <c r="BC169" s="129">
        <f t="shared" si="229"/>
        <v>0</v>
      </c>
      <c r="BD169" s="133">
        <f t="shared" si="230"/>
        <v>5.7666666666666666</v>
      </c>
      <c r="BE169" s="134">
        <f t="shared" si="231"/>
        <v>0</v>
      </c>
      <c r="BF169" s="149"/>
      <c r="BG169" s="150"/>
      <c r="BH169" s="142">
        <f t="shared" si="232"/>
        <v>0</v>
      </c>
      <c r="BI169" s="143">
        <f t="shared" si="233"/>
        <v>0</v>
      </c>
      <c r="BJ169" s="149"/>
      <c r="BK169" s="150"/>
      <c r="BL169" s="142">
        <f t="shared" si="234"/>
        <v>0</v>
      </c>
      <c r="BM169" s="143">
        <f t="shared" si="235"/>
        <v>0</v>
      </c>
      <c r="BN169" s="149"/>
      <c r="BO169" s="150"/>
      <c r="BP169" s="142">
        <f t="shared" si="257"/>
        <v>0</v>
      </c>
      <c r="BQ169" s="143">
        <f t="shared" si="258"/>
        <v>0</v>
      </c>
      <c r="BR169" s="149"/>
      <c r="BS169" s="150"/>
      <c r="BT169" s="142">
        <f t="shared" si="236"/>
        <v>0</v>
      </c>
      <c r="BU169" s="143">
        <f t="shared" si="237"/>
        <v>0</v>
      </c>
      <c r="BV169" s="144">
        <f t="shared" si="238"/>
        <v>0</v>
      </c>
      <c r="BW169" s="145">
        <f t="shared" si="239"/>
        <v>0</v>
      </c>
      <c r="BX169" s="149"/>
      <c r="BY169" s="150"/>
      <c r="BZ169" s="142">
        <f t="shared" si="240"/>
        <v>0</v>
      </c>
      <c r="CA169" s="143">
        <f t="shared" si="241"/>
        <v>0</v>
      </c>
      <c r="CB169" s="146">
        <f t="shared" si="242"/>
        <v>0</v>
      </c>
      <c r="CC169" s="145">
        <f t="shared" si="243"/>
        <v>0</v>
      </c>
      <c r="CD169" s="150"/>
      <c r="CE169" s="147">
        <f t="shared" si="244"/>
        <v>0</v>
      </c>
      <c r="CF169" s="148">
        <f t="shared" si="245"/>
        <v>0</v>
      </c>
      <c r="CG169" s="146">
        <f t="shared" si="246"/>
        <v>0</v>
      </c>
      <c r="CH169" s="145">
        <f t="shared" si="247"/>
        <v>0</v>
      </c>
      <c r="CI169" s="149"/>
      <c r="CJ169" s="150"/>
      <c r="CK169" s="142">
        <f t="shared" si="248"/>
        <v>0</v>
      </c>
      <c r="CL169" s="143">
        <f t="shared" si="249"/>
        <v>0</v>
      </c>
      <c r="CM169" s="146">
        <f t="shared" si="250"/>
        <v>0</v>
      </c>
      <c r="CN169" s="145">
        <f t="shared" si="251"/>
        <v>0</v>
      </c>
      <c r="CO169" s="21">
        <f t="shared" si="252"/>
        <v>0</v>
      </c>
      <c r="CP169" s="22">
        <f t="shared" si="253"/>
        <v>0</v>
      </c>
      <c r="CQ169" s="2">
        <f t="shared" si="196"/>
        <v>5.7666666666666666</v>
      </c>
      <c r="CR169" s="3">
        <f t="shared" si="197"/>
        <v>0</v>
      </c>
      <c r="CS169" s="4">
        <f t="shared" si="198"/>
        <v>0</v>
      </c>
      <c r="CT169" s="5">
        <f t="shared" si="199"/>
        <v>0</v>
      </c>
      <c r="CU169" s="23">
        <f t="shared" si="200"/>
        <v>2.8833333333333333</v>
      </c>
      <c r="CV169" s="6">
        <f t="shared" si="201"/>
        <v>0</v>
      </c>
      <c r="CW169" s="20">
        <f t="shared" si="254"/>
        <v>60</v>
      </c>
      <c r="CX169" s="9" t="str">
        <f t="shared" si="255"/>
        <v>مؤجل(ة)</v>
      </c>
      <c r="CY169" s="10"/>
      <c r="CZ169" s="15"/>
      <c r="DA169" s="12"/>
    </row>
    <row r="170" spans="2:105" ht="29.25" customHeight="1" thickBot="1">
      <c r="B170" s="164">
        <f t="shared" si="256"/>
        <v>25</v>
      </c>
      <c r="C170" s="158" t="s">
        <v>344</v>
      </c>
      <c r="D170" s="165" t="s">
        <v>345</v>
      </c>
      <c r="E170" s="34" t="s">
        <v>694</v>
      </c>
      <c r="F170" s="32">
        <v>36578</v>
      </c>
      <c r="G170" s="33" t="s">
        <v>790</v>
      </c>
      <c r="H170" s="28">
        <v>12.66</v>
      </c>
      <c r="I170" s="29">
        <v>30</v>
      </c>
      <c r="J170" s="30">
        <v>12.47</v>
      </c>
      <c r="K170" s="31">
        <v>30</v>
      </c>
      <c r="L170" s="18">
        <f t="shared" si="202"/>
        <v>12.565000000000001</v>
      </c>
      <c r="M170" s="19">
        <f t="shared" si="203"/>
        <v>60</v>
      </c>
      <c r="N170" s="149">
        <v>11</v>
      </c>
      <c r="O170" s="150">
        <v>7</v>
      </c>
      <c r="P170" s="120">
        <f t="shared" si="204"/>
        <v>9</v>
      </c>
      <c r="Q170" s="121">
        <f t="shared" si="205"/>
        <v>0</v>
      </c>
      <c r="R170" s="135">
        <v>15.25</v>
      </c>
      <c r="S170" s="136">
        <v>9.75</v>
      </c>
      <c r="T170" s="120">
        <f t="shared" si="206"/>
        <v>12.5</v>
      </c>
      <c r="U170" s="121">
        <f t="shared" si="207"/>
        <v>6</v>
      </c>
      <c r="V170" s="135">
        <v>15</v>
      </c>
      <c r="W170" s="136">
        <v>13.5</v>
      </c>
      <c r="X170" s="120">
        <f t="shared" si="208"/>
        <v>14.25</v>
      </c>
      <c r="Y170" s="121">
        <f t="shared" si="209"/>
        <v>5</v>
      </c>
      <c r="Z170" s="124">
        <f t="shared" si="210"/>
        <v>11.916666666666666</v>
      </c>
      <c r="AA170" s="125">
        <f t="shared" si="211"/>
        <v>17</v>
      </c>
      <c r="AB170" s="136">
        <v>12.5</v>
      </c>
      <c r="AC170" s="126">
        <f t="shared" si="212"/>
        <v>12.5</v>
      </c>
      <c r="AD170" s="127">
        <f t="shared" si="213"/>
        <v>3</v>
      </c>
      <c r="AE170" s="135">
        <v>14</v>
      </c>
      <c r="AF170" s="136">
        <v>6.5</v>
      </c>
      <c r="AG170" s="120">
        <f t="shared" si="214"/>
        <v>10.25</v>
      </c>
      <c r="AH170" s="121">
        <f t="shared" si="215"/>
        <v>3</v>
      </c>
      <c r="AI170" s="135">
        <v>13</v>
      </c>
      <c r="AJ170" s="136">
        <v>8.5</v>
      </c>
      <c r="AK170" s="120">
        <f t="shared" si="216"/>
        <v>10.75</v>
      </c>
      <c r="AL170" s="121">
        <f t="shared" si="217"/>
        <v>3</v>
      </c>
      <c r="AM170" s="128">
        <f t="shared" si="218"/>
        <v>10.9</v>
      </c>
      <c r="AN170" s="129">
        <f t="shared" si="219"/>
        <v>9</v>
      </c>
      <c r="AO170" s="135">
        <v>12.5</v>
      </c>
      <c r="AP170" s="136">
        <v>6</v>
      </c>
      <c r="AQ170" s="120">
        <f t="shared" si="220"/>
        <v>9.25</v>
      </c>
      <c r="AR170" s="121">
        <f t="shared" si="221"/>
        <v>0</v>
      </c>
      <c r="AS170" s="135">
        <v>11</v>
      </c>
      <c r="AT170" s="136">
        <v>11</v>
      </c>
      <c r="AU170" s="120">
        <f t="shared" si="222"/>
        <v>11</v>
      </c>
      <c r="AV170" s="121">
        <f t="shared" si="223"/>
        <v>1</v>
      </c>
      <c r="AW170" s="128">
        <f t="shared" si="224"/>
        <v>9.8333333333333339</v>
      </c>
      <c r="AX170" s="129">
        <f t="shared" si="225"/>
        <v>1</v>
      </c>
      <c r="AY170" s="137">
        <v>14.5</v>
      </c>
      <c r="AZ170" s="131">
        <f t="shared" si="226"/>
        <v>14.5</v>
      </c>
      <c r="BA170" s="132">
        <f t="shared" si="227"/>
        <v>1</v>
      </c>
      <c r="BB170" s="128">
        <f t="shared" si="228"/>
        <v>14.5</v>
      </c>
      <c r="BC170" s="129">
        <f t="shared" si="229"/>
        <v>1</v>
      </c>
      <c r="BD170" s="133">
        <f t="shared" si="230"/>
        <v>11.333333333333334</v>
      </c>
      <c r="BE170" s="134">
        <f t="shared" si="231"/>
        <v>30</v>
      </c>
      <c r="BF170" s="149"/>
      <c r="BG170" s="150"/>
      <c r="BH170" s="142">
        <f t="shared" si="232"/>
        <v>0</v>
      </c>
      <c r="BI170" s="143">
        <f t="shared" si="233"/>
        <v>0</v>
      </c>
      <c r="BJ170" s="149"/>
      <c r="BK170" s="150"/>
      <c r="BL170" s="142">
        <f t="shared" si="234"/>
        <v>0</v>
      </c>
      <c r="BM170" s="143">
        <f t="shared" si="235"/>
        <v>0</v>
      </c>
      <c r="BN170" s="149"/>
      <c r="BO170" s="150"/>
      <c r="BP170" s="142">
        <f t="shared" si="257"/>
        <v>0</v>
      </c>
      <c r="BQ170" s="143">
        <f t="shared" si="258"/>
        <v>0</v>
      </c>
      <c r="BR170" s="149"/>
      <c r="BS170" s="150"/>
      <c r="BT170" s="142">
        <f t="shared" si="236"/>
        <v>0</v>
      </c>
      <c r="BU170" s="143">
        <f t="shared" si="237"/>
        <v>0</v>
      </c>
      <c r="BV170" s="144">
        <f t="shared" si="238"/>
        <v>0</v>
      </c>
      <c r="BW170" s="145">
        <f t="shared" si="239"/>
        <v>0</v>
      </c>
      <c r="BX170" s="149"/>
      <c r="BY170" s="150"/>
      <c r="BZ170" s="142">
        <f t="shared" si="240"/>
        <v>0</v>
      </c>
      <c r="CA170" s="143">
        <f t="shared" si="241"/>
        <v>0</v>
      </c>
      <c r="CB170" s="146">
        <f t="shared" si="242"/>
        <v>0</v>
      </c>
      <c r="CC170" s="145">
        <f t="shared" si="243"/>
        <v>0</v>
      </c>
      <c r="CD170" s="150"/>
      <c r="CE170" s="147">
        <f t="shared" si="244"/>
        <v>0</v>
      </c>
      <c r="CF170" s="148">
        <f t="shared" si="245"/>
        <v>0</v>
      </c>
      <c r="CG170" s="146">
        <f t="shared" si="246"/>
        <v>0</v>
      </c>
      <c r="CH170" s="145">
        <f t="shared" si="247"/>
        <v>0</v>
      </c>
      <c r="CI170" s="149"/>
      <c r="CJ170" s="150"/>
      <c r="CK170" s="142">
        <f t="shared" si="248"/>
        <v>0</v>
      </c>
      <c r="CL170" s="143">
        <f t="shared" si="249"/>
        <v>0</v>
      </c>
      <c r="CM170" s="146">
        <f t="shared" si="250"/>
        <v>0</v>
      </c>
      <c r="CN170" s="145">
        <f t="shared" si="251"/>
        <v>0</v>
      </c>
      <c r="CO170" s="21">
        <f t="shared" si="252"/>
        <v>0</v>
      </c>
      <c r="CP170" s="22">
        <f t="shared" si="253"/>
        <v>0</v>
      </c>
      <c r="CQ170" s="2">
        <f t="shared" si="196"/>
        <v>11.333333333333334</v>
      </c>
      <c r="CR170" s="3">
        <f t="shared" si="197"/>
        <v>30</v>
      </c>
      <c r="CS170" s="4">
        <f t="shared" si="198"/>
        <v>0</v>
      </c>
      <c r="CT170" s="5">
        <f t="shared" si="199"/>
        <v>0</v>
      </c>
      <c r="CU170" s="23">
        <f t="shared" si="200"/>
        <v>5.666666666666667</v>
      </c>
      <c r="CV170" s="6">
        <f t="shared" si="201"/>
        <v>30</v>
      </c>
      <c r="CW170" s="20">
        <f t="shared" si="254"/>
        <v>90</v>
      </c>
      <c r="CX170" s="9" t="str">
        <f t="shared" si="255"/>
        <v>مؤجل(ة)</v>
      </c>
      <c r="CY170" s="10"/>
      <c r="CZ170" s="15"/>
      <c r="DA170" s="12"/>
    </row>
    <row r="171" spans="2:105" ht="29.25" customHeight="1" thickBot="1">
      <c r="B171" s="164">
        <f t="shared" si="256"/>
        <v>26</v>
      </c>
      <c r="C171" s="158" t="s">
        <v>91</v>
      </c>
      <c r="D171" s="165" t="s">
        <v>346</v>
      </c>
      <c r="E171" s="13" t="s">
        <v>850</v>
      </c>
      <c r="F171" s="32">
        <v>34954</v>
      </c>
      <c r="G171" s="33" t="s">
        <v>92</v>
      </c>
      <c r="H171" s="28">
        <v>10.16</v>
      </c>
      <c r="I171" s="29">
        <v>30</v>
      </c>
      <c r="J171" s="30">
        <v>9.9499999999999993</v>
      </c>
      <c r="K171" s="31">
        <v>30</v>
      </c>
      <c r="L171" s="18">
        <f t="shared" si="202"/>
        <v>10.055</v>
      </c>
      <c r="M171" s="19">
        <f t="shared" si="203"/>
        <v>60</v>
      </c>
      <c r="N171" s="149">
        <v>11</v>
      </c>
      <c r="O171" s="150">
        <v>11</v>
      </c>
      <c r="P171" s="120">
        <f t="shared" si="204"/>
        <v>11</v>
      </c>
      <c r="Q171" s="121">
        <f t="shared" si="205"/>
        <v>6</v>
      </c>
      <c r="R171" s="135">
        <v>14</v>
      </c>
      <c r="S171" s="136">
        <v>4.75</v>
      </c>
      <c r="T171" s="120">
        <f t="shared" si="206"/>
        <v>9.375</v>
      </c>
      <c r="U171" s="121">
        <f t="shared" si="207"/>
        <v>0</v>
      </c>
      <c r="V171" s="135">
        <v>12</v>
      </c>
      <c r="W171" s="136">
        <v>6</v>
      </c>
      <c r="X171" s="120">
        <f t="shared" si="208"/>
        <v>9</v>
      </c>
      <c r="Y171" s="121">
        <f t="shared" si="209"/>
        <v>0</v>
      </c>
      <c r="Z171" s="124">
        <f t="shared" si="210"/>
        <v>9.7916666666666661</v>
      </c>
      <c r="AA171" s="125">
        <f t="shared" si="211"/>
        <v>6</v>
      </c>
      <c r="AB171" s="136">
        <v>10</v>
      </c>
      <c r="AC171" s="126">
        <f t="shared" si="212"/>
        <v>10</v>
      </c>
      <c r="AD171" s="127">
        <f t="shared" si="213"/>
        <v>3</v>
      </c>
      <c r="AE171" s="135">
        <v>11.5</v>
      </c>
      <c r="AF171" s="136">
        <v>2.5</v>
      </c>
      <c r="AG171" s="120">
        <f t="shared" si="214"/>
        <v>7</v>
      </c>
      <c r="AH171" s="121">
        <f t="shared" si="215"/>
        <v>0</v>
      </c>
      <c r="AI171" s="135">
        <v>10</v>
      </c>
      <c r="AJ171" s="136">
        <v>1</v>
      </c>
      <c r="AK171" s="120">
        <f t="shared" si="216"/>
        <v>5.5</v>
      </c>
      <c r="AL171" s="121">
        <f t="shared" si="217"/>
        <v>0</v>
      </c>
      <c r="AM171" s="128">
        <f t="shared" si="218"/>
        <v>7</v>
      </c>
      <c r="AN171" s="129">
        <f t="shared" si="219"/>
        <v>3</v>
      </c>
      <c r="AO171" s="135">
        <v>10</v>
      </c>
      <c r="AP171" s="136">
        <v>10</v>
      </c>
      <c r="AQ171" s="120">
        <f t="shared" si="220"/>
        <v>10</v>
      </c>
      <c r="AR171" s="121">
        <f t="shared" si="221"/>
        <v>2</v>
      </c>
      <c r="AS171" s="135">
        <v>14</v>
      </c>
      <c r="AT171" s="136">
        <v>14</v>
      </c>
      <c r="AU171" s="120">
        <f t="shared" si="222"/>
        <v>14</v>
      </c>
      <c r="AV171" s="121">
        <f t="shared" si="223"/>
        <v>1</v>
      </c>
      <c r="AW171" s="128">
        <f t="shared" si="224"/>
        <v>11.333333333333334</v>
      </c>
      <c r="AX171" s="129">
        <f t="shared" si="225"/>
        <v>3</v>
      </c>
      <c r="AY171" s="137">
        <v>15</v>
      </c>
      <c r="AZ171" s="131">
        <f t="shared" si="226"/>
        <v>15</v>
      </c>
      <c r="BA171" s="132">
        <f t="shared" si="227"/>
        <v>1</v>
      </c>
      <c r="BB171" s="128">
        <f t="shared" si="228"/>
        <v>15</v>
      </c>
      <c r="BC171" s="129">
        <f t="shared" si="229"/>
        <v>1</v>
      </c>
      <c r="BD171" s="133">
        <f t="shared" si="230"/>
        <v>9.5166666666666675</v>
      </c>
      <c r="BE171" s="134">
        <f t="shared" si="231"/>
        <v>13</v>
      </c>
      <c r="BF171" s="149"/>
      <c r="BG171" s="150"/>
      <c r="BH171" s="142">
        <f t="shared" si="232"/>
        <v>0</v>
      </c>
      <c r="BI171" s="143">
        <f t="shared" si="233"/>
        <v>0</v>
      </c>
      <c r="BJ171" s="149"/>
      <c r="BK171" s="150"/>
      <c r="BL171" s="142">
        <f t="shared" si="234"/>
        <v>0</v>
      </c>
      <c r="BM171" s="143">
        <f t="shared" si="235"/>
        <v>0</v>
      </c>
      <c r="BN171" s="149"/>
      <c r="BO171" s="150"/>
      <c r="BP171" s="142">
        <f t="shared" si="257"/>
        <v>0</v>
      </c>
      <c r="BQ171" s="143">
        <f t="shared" si="258"/>
        <v>0</v>
      </c>
      <c r="BR171" s="149"/>
      <c r="BS171" s="150"/>
      <c r="BT171" s="142">
        <f t="shared" si="236"/>
        <v>0</v>
      </c>
      <c r="BU171" s="143">
        <f t="shared" si="237"/>
        <v>0</v>
      </c>
      <c r="BV171" s="144">
        <f t="shared" si="238"/>
        <v>0</v>
      </c>
      <c r="BW171" s="145">
        <f t="shared" si="239"/>
        <v>0</v>
      </c>
      <c r="BX171" s="149"/>
      <c r="BY171" s="150"/>
      <c r="BZ171" s="142">
        <f t="shared" si="240"/>
        <v>0</v>
      </c>
      <c r="CA171" s="143">
        <f t="shared" si="241"/>
        <v>0</v>
      </c>
      <c r="CB171" s="146">
        <f t="shared" si="242"/>
        <v>0</v>
      </c>
      <c r="CC171" s="145">
        <f t="shared" si="243"/>
        <v>0</v>
      </c>
      <c r="CD171" s="150"/>
      <c r="CE171" s="147">
        <f t="shared" si="244"/>
        <v>0</v>
      </c>
      <c r="CF171" s="148">
        <f t="shared" si="245"/>
        <v>0</v>
      </c>
      <c r="CG171" s="146">
        <f t="shared" si="246"/>
        <v>0</v>
      </c>
      <c r="CH171" s="145">
        <f t="shared" si="247"/>
        <v>0</v>
      </c>
      <c r="CI171" s="149"/>
      <c r="CJ171" s="150"/>
      <c r="CK171" s="142">
        <f t="shared" si="248"/>
        <v>0</v>
      </c>
      <c r="CL171" s="143">
        <f t="shared" si="249"/>
        <v>0</v>
      </c>
      <c r="CM171" s="146">
        <f t="shared" si="250"/>
        <v>0</v>
      </c>
      <c r="CN171" s="145">
        <f t="shared" si="251"/>
        <v>0</v>
      </c>
      <c r="CO171" s="21">
        <f t="shared" si="252"/>
        <v>0</v>
      </c>
      <c r="CP171" s="22">
        <f t="shared" si="253"/>
        <v>0</v>
      </c>
      <c r="CQ171" s="2">
        <f t="shared" si="196"/>
        <v>9.5166666666666675</v>
      </c>
      <c r="CR171" s="3">
        <f t="shared" si="197"/>
        <v>13</v>
      </c>
      <c r="CS171" s="4">
        <f t="shared" si="198"/>
        <v>0</v>
      </c>
      <c r="CT171" s="5">
        <f t="shared" si="199"/>
        <v>0</v>
      </c>
      <c r="CU171" s="23">
        <f t="shared" si="200"/>
        <v>4.7583333333333337</v>
      </c>
      <c r="CV171" s="6">
        <f t="shared" si="201"/>
        <v>13</v>
      </c>
      <c r="CW171" s="20">
        <f t="shared" si="254"/>
        <v>73</v>
      </c>
      <c r="CX171" s="9" t="str">
        <f t="shared" si="255"/>
        <v>مؤجل(ة)</v>
      </c>
      <c r="CY171" s="10"/>
      <c r="CZ171" s="15"/>
      <c r="DA171" s="12"/>
    </row>
    <row r="172" spans="2:105" ht="29.25" customHeight="1" thickBot="1">
      <c r="B172" s="164">
        <f t="shared" si="256"/>
        <v>27</v>
      </c>
      <c r="C172" s="178" t="s">
        <v>347</v>
      </c>
      <c r="D172" s="165" t="s">
        <v>348</v>
      </c>
      <c r="E172" s="13" t="s">
        <v>695</v>
      </c>
      <c r="F172" s="32">
        <v>35075</v>
      </c>
      <c r="G172" s="33" t="s">
        <v>696</v>
      </c>
      <c r="H172" s="28">
        <v>10.3</v>
      </c>
      <c r="I172" s="29">
        <v>30</v>
      </c>
      <c r="J172" s="30">
        <v>11.38</v>
      </c>
      <c r="K172" s="31">
        <v>30</v>
      </c>
      <c r="L172" s="18">
        <f t="shared" si="202"/>
        <v>10.84</v>
      </c>
      <c r="M172" s="19">
        <f t="shared" si="203"/>
        <v>60</v>
      </c>
      <c r="N172" s="149">
        <v>13</v>
      </c>
      <c r="O172" s="150">
        <v>7</v>
      </c>
      <c r="P172" s="120">
        <f t="shared" si="204"/>
        <v>10</v>
      </c>
      <c r="Q172" s="121">
        <f t="shared" si="205"/>
        <v>6</v>
      </c>
      <c r="R172" s="135">
        <v>13.5</v>
      </c>
      <c r="S172" s="136">
        <v>6.25</v>
      </c>
      <c r="T172" s="120">
        <f t="shared" si="206"/>
        <v>9.875</v>
      </c>
      <c r="U172" s="121">
        <f t="shared" si="207"/>
        <v>0</v>
      </c>
      <c r="V172" s="135">
        <v>12</v>
      </c>
      <c r="W172" s="136">
        <v>12</v>
      </c>
      <c r="X172" s="120">
        <f t="shared" si="208"/>
        <v>12</v>
      </c>
      <c r="Y172" s="121">
        <f t="shared" si="209"/>
        <v>5</v>
      </c>
      <c r="Z172" s="124">
        <f t="shared" si="210"/>
        <v>10.625</v>
      </c>
      <c r="AA172" s="125">
        <f t="shared" si="211"/>
        <v>17</v>
      </c>
      <c r="AB172" s="136">
        <v>9</v>
      </c>
      <c r="AC172" s="126">
        <f t="shared" si="212"/>
        <v>9</v>
      </c>
      <c r="AD172" s="127">
        <f t="shared" si="213"/>
        <v>0</v>
      </c>
      <c r="AE172" s="135">
        <v>11</v>
      </c>
      <c r="AF172" s="136">
        <v>1.75</v>
      </c>
      <c r="AG172" s="120">
        <f t="shared" si="214"/>
        <v>6.375</v>
      </c>
      <c r="AH172" s="121">
        <f t="shared" si="215"/>
        <v>0</v>
      </c>
      <c r="AI172" s="135">
        <v>12</v>
      </c>
      <c r="AJ172" s="136">
        <v>3</v>
      </c>
      <c r="AK172" s="120">
        <f t="shared" si="216"/>
        <v>7.5</v>
      </c>
      <c r="AL172" s="121">
        <f t="shared" si="217"/>
        <v>0</v>
      </c>
      <c r="AM172" s="128">
        <f t="shared" si="218"/>
        <v>7.35</v>
      </c>
      <c r="AN172" s="129">
        <f t="shared" si="219"/>
        <v>0</v>
      </c>
      <c r="AO172" s="135">
        <v>12.5</v>
      </c>
      <c r="AP172" s="136">
        <v>9</v>
      </c>
      <c r="AQ172" s="120">
        <f t="shared" si="220"/>
        <v>10.75</v>
      </c>
      <c r="AR172" s="121">
        <f t="shared" si="221"/>
        <v>2</v>
      </c>
      <c r="AS172" s="135">
        <v>11</v>
      </c>
      <c r="AT172" s="136">
        <v>19.5</v>
      </c>
      <c r="AU172" s="120">
        <f t="shared" si="222"/>
        <v>15.25</v>
      </c>
      <c r="AV172" s="121">
        <f t="shared" si="223"/>
        <v>1</v>
      </c>
      <c r="AW172" s="128">
        <f t="shared" si="224"/>
        <v>12.25</v>
      </c>
      <c r="AX172" s="129">
        <f t="shared" si="225"/>
        <v>3</v>
      </c>
      <c r="AY172" s="137">
        <v>10.5</v>
      </c>
      <c r="AZ172" s="131">
        <f t="shared" si="226"/>
        <v>10.5</v>
      </c>
      <c r="BA172" s="132">
        <f t="shared" si="227"/>
        <v>1</v>
      </c>
      <c r="BB172" s="128">
        <f t="shared" si="228"/>
        <v>10.5</v>
      </c>
      <c r="BC172" s="129">
        <f t="shared" si="229"/>
        <v>1</v>
      </c>
      <c r="BD172" s="133">
        <f t="shared" si="230"/>
        <v>9.85</v>
      </c>
      <c r="BE172" s="134">
        <f t="shared" si="231"/>
        <v>21</v>
      </c>
      <c r="BF172" s="149"/>
      <c r="BG172" s="150"/>
      <c r="BH172" s="142">
        <f t="shared" si="232"/>
        <v>0</v>
      </c>
      <c r="BI172" s="143">
        <f t="shared" si="233"/>
        <v>0</v>
      </c>
      <c r="BJ172" s="149"/>
      <c r="BK172" s="150"/>
      <c r="BL172" s="142">
        <f t="shared" si="234"/>
        <v>0</v>
      </c>
      <c r="BM172" s="143">
        <f t="shared" si="235"/>
        <v>0</v>
      </c>
      <c r="BN172" s="149"/>
      <c r="BO172" s="150"/>
      <c r="BP172" s="142">
        <f t="shared" si="257"/>
        <v>0</v>
      </c>
      <c r="BQ172" s="143">
        <f t="shared" si="258"/>
        <v>0</v>
      </c>
      <c r="BR172" s="149"/>
      <c r="BS172" s="150"/>
      <c r="BT172" s="142">
        <f t="shared" si="236"/>
        <v>0</v>
      </c>
      <c r="BU172" s="143">
        <f t="shared" si="237"/>
        <v>0</v>
      </c>
      <c r="BV172" s="144">
        <f t="shared" si="238"/>
        <v>0</v>
      </c>
      <c r="BW172" s="145">
        <f t="shared" si="239"/>
        <v>0</v>
      </c>
      <c r="BX172" s="149"/>
      <c r="BY172" s="150"/>
      <c r="BZ172" s="142">
        <f t="shared" si="240"/>
        <v>0</v>
      </c>
      <c r="CA172" s="143">
        <f t="shared" si="241"/>
        <v>0</v>
      </c>
      <c r="CB172" s="146">
        <f t="shared" si="242"/>
        <v>0</v>
      </c>
      <c r="CC172" s="145">
        <f t="shared" si="243"/>
        <v>0</v>
      </c>
      <c r="CD172" s="150"/>
      <c r="CE172" s="147">
        <f t="shared" si="244"/>
        <v>0</v>
      </c>
      <c r="CF172" s="148">
        <f t="shared" si="245"/>
        <v>0</v>
      </c>
      <c r="CG172" s="146">
        <f t="shared" si="246"/>
        <v>0</v>
      </c>
      <c r="CH172" s="145">
        <f t="shared" si="247"/>
        <v>0</v>
      </c>
      <c r="CI172" s="149"/>
      <c r="CJ172" s="150"/>
      <c r="CK172" s="142">
        <f t="shared" si="248"/>
        <v>0</v>
      </c>
      <c r="CL172" s="143">
        <f t="shared" si="249"/>
        <v>0</v>
      </c>
      <c r="CM172" s="146">
        <f t="shared" si="250"/>
        <v>0</v>
      </c>
      <c r="CN172" s="145">
        <f t="shared" si="251"/>
        <v>0</v>
      </c>
      <c r="CO172" s="21">
        <f t="shared" si="252"/>
        <v>0</v>
      </c>
      <c r="CP172" s="22">
        <f t="shared" si="253"/>
        <v>0</v>
      </c>
      <c r="CQ172" s="2">
        <f t="shared" si="196"/>
        <v>9.85</v>
      </c>
      <c r="CR172" s="3">
        <f t="shared" si="197"/>
        <v>21</v>
      </c>
      <c r="CS172" s="4">
        <f t="shared" si="198"/>
        <v>0</v>
      </c>
      <c r="CT172" s="5">
        <f t="shared" si="199"/>
        <v>0</v>
      </c>
      <c r="CU172" s="23">
        <f t="shared" si="200"/>
        <v>4.9249999999999998</v>
      </c>
      <c r="CV172" s="6">
        <f t="shared" si="201"/>
        <v>21</v>
      </c>
      <c r="CW172" s="20">
        <f t="shared" si="254"/>
        <v>81</v>
      </c>
      <c r="CX172" s="9" t="str">
        <f t="shared" si="255"/>
        <v>مؤجل(ة)</v>
      </c>
      <c r="CY172" s="10"/>
      <c r="CZ172" s="16"/>
      <c r="DA172" s="12"/>
    </row>
    <row r="173" spans="2:105" ht="29.25" customHeight="1" thickBot="1">
      <c r="B173" s="164">
        <f t="shared" si="256"/>
        <v>28</v>
      </c>
      <c r="C173" s="161" t="s">
        <v>349</v>
      </c>
      <c r="D173" s="165" t="s">
        <v>154</v>
      </c>
      <c r="E173" s="13" t="s">
        <v>697</v>
      </c>
      <c r="F173" s="32">
        <v>36372</v>
      </c>
      <c r="G173" s="33" t="s">
        <v>790</v>
      </c>
      <c r="H173" s="28">
        <v>13.97</v>
      </c>
      <c r="I173" s="29">
        <v>30</v>
      </c>
      <c r="J173" s="30">
        <v>15.48</v>
      </c>
      <c r="K173" s="31">
        <v>30</v>
      </c>
      <c r="L173" s="18">
        <f t="shared" si="202"/>
        <v>14.725000000000001</v>
      </c>
      <c r="M173" s="19">
        <f t="shared" si="203"/>
        <v>60</v>
      </c>
      <c r="N173" s="149">
        <v>17</v>
      </c>
      <c r="O173" s="150">
        <v>13</v>
      </c>
      <c r="P173" s="120">
        <f t="shared" si="204"/>
        <v>15</v>
      </c>
      <c r="Q173" s="121">
        <f t="shared" si="205"/>
        <v>6</v>
      </c>
      <c r="R173" s="135">
        <v>13</v>
      </c>
      <c r="S173" s="136">
        <v>9.5</v>
      </c>
      <c r="T173" s="120">
        <f t="shared" si="206"/>
        <v>11.25</v>
      </c>
      <c r="U173" s="121">
        <f t="shared" si="207"/>
        <v>6</v>
      </c>
      <c r="V173" s="135">
        <v>15</v>
      </c>
      <c r="W173" s="136">
        <v>13.5</v>
      </c>
      <c r="X173" s="120">
        <f t="shared" si="208"/>
        <v>14.25</v>
      </c>
      <c r="Y173" s="121">
        <f t="shared" si="209"/>
        <v>5</v>
      </c>
      <c r="Z173" s="124">
        <f t="shared" si="210"/>
        <v>13.5</v>
      </c>
      <c r="AA173" s="125">
        <f t="shared" si="211"/>
        <v>17</v>
      </c>
      <c r="AB173" s="136">
        <v>17</v>
      </c>
      <c r="AC173" s="126">
        <f t="shared" si="212"/>
        <v>17</v>
      </c>
      <c r="AD173" s="127">
        <f t="shared" si="213"/>
        <v>3</v>
      </c>
      <c r="AE173" s="135">
        <v>11.5</v>
      </c>
      <c r="AF173" s="136">
        <v>8.5</v>
      </c>
      <c r="AG173" s="120">
        <f t="shared" si="214"/>
        <v>10</v>
      </c>
      <c r="AH173" s="121">
        <f t="shared" si="215"/>
        <v>3</v>
      </c>
      <c r="AI173" s="135">
        <v>12</v>
      </c>
      <c r="AJ173" s="136">
        <v>8.75</v>
      </c>
      <c r="AK173" s="120">
        <f t="shared" si="216"/>
        <v>10.375</v>
      </c>
      <c r="AL173" s="121">
        <f t="shared" si="217"/>
        <v>3</v>
      </c>
      <c r="AM173" s="128">
        <f t="shared" si="218"/>
        <v>11.55</v>
      </c>
      <c r="AN173" s="129">
        <f t="shared" si="219"/>
        <v>9</v>
      </c>
      <c r="AO173" s="135">
        <v>12.5</v>
      </c>
      <c r="AP173" s="136">
        <v>7</v>
      </c>
      <c r="AQ173" s="120">
        <f t="shared" si="220"/>
        <v>9.75</v>
      </c>
      <c r="AR173" s="121">
        <f t="shared" si="221"/>
        <v>0</v>
      </c>
      <c r="AS173" s="135">
        <v>15</v>
      </c>
      <c r="AT173" s="136">
        <v>18</v>
      </c>
      <c r="AU173" s="120">
        <f t="shared" si="222"/>
        <v>16.5</v>
      </c>
      <c r="AV173" s="121">
        <f t="shared" si="223"/>
        <v>1</v>
      </c>
      <c r="AW173" s="128">
        <f t="shared" si="224"/>
        <v>12</v>
      </c>
      <c r="AX173" s="129">
        <f t="shared" si="225"/>
        <v>3</v>
      </c>
      <c r="AY173" s="137">
        <v>15</v>
      </c>
      <c r="AZ173" s="131">
        <f t="shared" si="226"/>
        <v>15</v>
      </c>
      <c r="BA173" s="132">
        <f t="shared" si="227"/>
        <v>1</v>
      </c>
      <c r="BB173" s="128">
        <f t="shared" si="228"/>
        <v>15</v>
      </c>
      <c r="BC173" s="129">
        <f t="shared" si="229"/>
        <v>1</v>
      </c>
      <c r="BD173" s="133">
        <f t="shared" si="230"/>
        <v>12.65</v>
      </c>
      <c r="BE173" s="134">
        <f t="shared" si="231"/>
        <v>30</v>
      </c>
      <c r="BF173" s="149"/>
      <c r="BG173" s="150"/>
      <c r="BH173" s="142">
        <f t="shared" si="232"/>
        <v>0</v>
      </c>
      <c r="BI173" s="143">
        <f t="shared" si="233"/>
        <v>0</v>
      </c>
      <c r="BJ173" s="149"/>
      <c r="BK173" s="150"/>
      <c r="BL173" s="142">
        <f t="shared" si="234"/>
        <v>0</v>
      </c>
      <c r="BM173" s="143">
        <f t="shared" si="235"/>
        <v>0</v>
      </c>
      <c r="BN173" s="149"/>
      <c r="BO173" s="150"/>
      <c r="BP173" s="142">
        <f t="shared" si="257"/>
        <v>0</v>
      </c>
      <c r="BQ173" s="143">
        <f t="shared" si="258"/>
        <v>0</v>
      </c>
      <c r="BR173" s="149"/>
      <c r="BS173" s="150"/>
      <c r="BT173" s="142">
        <f t="shared" si="236"/>
        <v>0</v>
      </c>
      <c r="BU173" s="143">
        <f t="shared" si="237"/>
        <v>0</v>
      </c>
      <c r="BV173" s="144">
        <f t="shared" si="238"/>
        <v>0</v>
      </c>
      <c r="BW173" s="145">
        <f t="shared" si="239"/>
        <v>0</v>
      </c>
      <c r="BX173" s="149"/>
      <c r="BY173" s="150"/>
      <c r="BZ173" s="142">
        <f t="shared" si="240"/>
        <v>0</v>
      </c>
      <c r="CA173" s="143">
        <f t="shared" si="241"/>
        <v>0</v>
      </c>
      <c r="CB173" s="146">
        <f t="shared" si="242"/>
        <v>0</v>
      </c>
      <c r="CC173" s="145">
        <f t="shared" si="243"/>
        <v>0</v>
      </c>
      <c r="CD173" s="150"/>
      <c r="CE173" s="147">
        <f t="shared" si="244"/>
        <v>0</v>
      </c>
      <c r="CF173" s="148">
        <f t="shared" si="245"/>
        <v>0</v>
      </c>
      <c r="CG173" s="146">
        <f t="shared" si="246"/>
        <v>0</v>
      </c>
      <c r="CH173" s="145">
        <f t="shared" si="247"/>
        <v>0</v>
      </c>
      <c r="CI173" s="149"/>
      <c r="CJ173" s="150"/>
      <c r="CK173" s="142">
        <f t="shared" si="248"/>
        <v>0</v>
      </c>
      <c r="CL173" s="143">
        <f t="shared" si="249"/>
        <v>0</v>
      </c>
      <c r="CM173" s="146">
        <f t="shared" si="250"/>
        <v>0</v>
      </c>
      <c r="CN173" s="145">
        <f t="shared" si="251"/>
        <v>0</v>
      </c>
      <c r="CO173" s="21">
        <f t="shared" si="252"/>
        <v>0</v>
      </c>
      <c r="CP173" s="22">
        <f t="shared" si="253"/>
        <v>0</v>
      </c>
      <c r="CQ173" s="2">
        <f t="shared" si="196"/>
        <v>12.65</v>
      </c>
      <c r="CR173" s="3">
        <f t="shared" si="197"/>
        <v>30</v>
      </c>
      <c r="CS173" s="4">
        <f t="shared" si="198"/>
        <v>0</v>
      </c>
      <c r="CT173" s="5">
        <f t="shared" si="199"/>
        <v>0</v>
      </c>
      <c r="CU173" s="23">
        <f t="shared" si="200"/>
        <v>6.3250000000000002</v>
      </c>
      <c r="CV173" s="6">
        <f t="shared" si="201"/>
        <v>30</v>
      </c>
      <c r="CW173" s="20">
        <f t="shared" si="254"/>
        <v>90</v>
      </c>
      <c r="CX173" s="9" t="str">
        <f t="shared" si="255"/>
        <v>مؤجل(ة)</v>
      </c>
      <c r="CY173" s="10"/>
      <c r="CZ173" s="15"/>
      <c r="DA173" s="12"/>
    </row>
    <row r="174" spans="2:105" ht="29.25" customHeight="1" thickBot="1">
      <c r="B174" s="164">
        <f t="shared" si="256"/>
        <v>29</v>
      </c>
      <c r="C174" s="158" t="s">
        <v>350</v>
      </c>
      <c r="D174" s="165" t="s">
        <v>351</v>
      </c>
      <c r="E174" s="13" t="s">
        <v>698</v>
      </c>
      <c r="F174" s="32">
        <v>35959</v>
      </c>
      <c r="G174" s="33" t="s">
        <v>790</v>
      </c>
      <c r="H174" s="28">
        <v>10.119999999999999</v>
      </c>
      <c r="I174" s="29">
        <v>30</v>
      </c>
      <c r="J174" s="30">
        <v>10.44</v>
      </c>
      <c r="K174" s="31">
        <v>30</v>
      </c>
      <c r="L174" s="18">
        <f t="shared" si="202"/>
        <v>10.28</v>
      </c>
      <c r="M174" s="19">
        <f t="shared" si="203"/>
        <v>60</v>
      </c>
      <c r="N174" s="149">
        <v>16</v>
      </c>
      <c r="O174" s="150">
        <v>10</v>
      </c>
      <c r="P174" s="120">
        <f t="shared" si="204"/>
        <v>13</v>
      </c>
      <c r="Q174" s="121">
        <f t="shared" si="205"/>
        <v>6</v>
      </c>
      <c r="R174" s="135">
        <v>13.75</v>
      </c>
      <c r="S174" s="136">
        <v>7.75</v>
      </c>
      <c r="T174" s="120">
        <f t="shared" si="206"/>
        <v>10.75</v>
      </c>
      <c r="U174" s="121">
        <f t="shared" si="207"/>
        <v>6</v>
      </c>
      <c r="V174" s="135">
        <v>13</v>
      </c>
      <c r="W174" s="136">
        <v>9</v>
      </c>
      <c r="X174" s="120">
        <f t="shared" si="208"/>
        <v>11</v>
      </c>
      <c r="Y174" s="121">
        <f t="shared" si="209"/>
        <v>5</v>
      </c>
      <c r="Z174" s="124">
        <f t="shared" si="210"/>
        <v>11.583333333333334</v>
      </c>
      <c r="AA174" s="125">
        <f t="shared" si="211"/>
        <v>17</v>
      </c>
      <c r="AB174" s="136">
        <v>14</v>
      </c>
      <c r="AC174" s="126">
        <f t="shared" si="212"/>
        <v>14</v>
      </c>
      <c r="AD174" s="127">
        <f t="shared" si="213"/>
        <v>3</v>
      </c>
      <c r="AE174" s="135">
        <v>11.5</v>
      </c>
      <c r="AF174" s="136">
        <v>2.5</v>
      </c>
      <c r="AG174" s="120">
        <f t="shared" si="214"/>
        <v>7</v>
      </c>
      <c r="AH174" s="121">
        <f t="shared" si="215"/>
        <v>0</v>
      </c>
      <c r="AI174" s="135">
        <v>10</v>
      </c>
      <c r="AJ174" s="136">
        <v>1</v>
      </c>
      <c r="AK174" s="120">
        <f t="shared" si="216"/>
        <v>5.5</v>
      </c>
      <c r="AL174" s="121">
        <f t="shared" si="217"/>
        <v>0</v>
      </c>
      <c r="AM174" s="128">
        <f t="shared" si="218"/>
        <v>7.8</v>
      </c>
      <c r="AN174" s="129">
        <f t="shared" si="219"/>
        <v>3</v>
      </c>
      <c r="AO174" s="135">
        <v>12.5</v>
      </c>
      <c r="AP174" s="136">
        <v>1</v>
      </c>
      <c r="AQ174" s="120">
        <f t="shared" si="220"/>
        <v>6.75</v>
      </c>
      <c r="AR174" s="121">
        <f t="shared" si="221"/>
        <v>0</v>
      </c>
      <c r="AS174" s="135">
        <v>16</v>
      </c>
      <c r="AT174" s="136">
        <v>16</v>
      </c>
      <c r="AU174" s="120">
        <f t="shared" si="222"/>
        <v>16</v>
      </c>
      <c r="AV174" s="121">
        <f t="shared" si="223"/>
        <v>1</v>
      </c>
      <c r="AW174" s="128">
        <f t="shared" si="224"/>
        <v>9.8333333333333339</v>
      </c>
      <c r="AX174" s="129">
        <f t="shared" si="225"/>
        <v>1</v>
      </c>
      <c r="AY174" s="137">
        <v>14.5</v>
      </c>
      <c r="AZ174" s="131">
        <f t="shared" si="226"/>
        <v>14.5</v>
      </c>
      <c r="BA174" s="132">
        <f t="shared" si="227"/>
        <v>1</v>
      </c>
      <c r="BB174" s="128">
        <f t="shared" si="228"/>
        <v>14.5</v>
      </c>
      <c r="BC174" s="129">
        <f t="shared" si="229"/>
        <v>1</v>
      </c>
      <c r="BD174" s="133">
        <f t="shared" si="230"/>
        <v>10.166666666666666</v>
      </c>
      <c r="BE174" s="134">
        <f t="shared" si="231"/>
        <v>30</v>
      </c>
      <c r="BF174" s="149"/>
      <c r="BG174" s="150"/>
      <c r="BH174" s="142">
        <f t="shared" si="232"/>
        <v>0</v>
      </c>
      <c r="BI174" s="143">
        <f t="shared" si="233"/>
        <v>0</v>
      </c>
      <c r="BJ174" s="149"/>
      <c r="BK174" s="150"/>
      <c r="BL174" s="142">
        <f t="shared" si="234"/>
        <v>0</v>
      </c>
      <c r="BM174" s="143">
        <f t="shared" si="235"/>
        <v>0</v>
      </c>
      <c r="BN174" s="149"/>
      <c r="BO174" s="150"/>
      <c r="BP174" s="142">
        <f t="shared" si="257"/>
        <v>0</v>
      </c>
      <c r="BQ174" s="143">
        <f t="shared" si="258"/>
        <v>0</v>
      </c>
      <c r="BR174" s="149"/>
      <c r="BS174" s="150"/>
      <c r="BT174" s="142">
        <f t="shared" si="236"/>
        <v>0</v>
      </c>
      <c r="BU174" s="143">
        <f t="shared" si="237"/>
        <v>0</v>
      </c>
      <c r="BV174" s="144">
        <f t="shared" si="238"/>
        <v>0</v>
      </c>
      <c r="BW174" s="145">
        <f t="shared" si="239"/>
        <v>0</v>
      </c>
      <c r="BX174" s="149"/>
      <c r="BY174" s="150"/>
      <c r="BZ174" s="142">
        <f t="shared" si="240"/>
        <v>0</v>
      </c>
      <c r="CA174" s="143">
        <f t="shared" si="241"/>
        <v>0</v>
      </c>
      <c r="CB174" s="146">
        <f t="shared" si="242"/>
        <v>0</v>
      </c>
      <c r="CC174" s="145">
        <f t="shared" si="243"/>
        <v>0</v>
      </c>
      <c r="CD174" s="150"/>
      <c r="CE174" s="147">
        <f t="shared" si="244"/>
        <v>0</v>
      </c>
      <c r="CF174" s="148">
        <f t="shared" si="245"/>
        <v>0</v>
      </c>
      <c r="CG174" s="146">
        <f t="shared" si="246"/>
        <v>0</v>
      </c>
      <c r="CH174" s="145">
        <f t="shared" si="247"/>
        <v>0</v>
      </c>
      <c r="CI174" s="149"/>
      <c r="CJ174" s="150"/>
      <c r="CK174" s="142">
        <f t="shared" si="248"/>
        <v>0</v>
      </c>
      <c r="CL174" s="143">
        <f t="shared" si="249"/>
        <v>0</v>
      </c>
      <c r="CM174" s="146">
        <f t="shared" si="250"/>
        <v>0</v>
      </c>
      <c r="CN174" s="145">
        <f t="shared" si="251"/>
        <v>0</v>
      </c>
      <c r="CO174" s="21">
        <f t="shared" si="252"/>
        <v>0</v>
      </c>
      <c r="CP174" s="22">
        <f t="shared" si="253"/>
        <v>0</v>
      </c>
      <c r="CQ174" s="2">
        <f t="shared" si="196"/>
        <v>10.166666666666666</v>
      </c>
      <c r="CR174" s="3">
        <f t="shared" si="197"/>
        <v>30</v>
      </c>
      <c r="CS174" s="4">
        <f t="shared" si="198"/>
        <v>0</v>
      </c>
      <c r="CT174" s="5">
        <f t="shared" si="199"/>
        <v>0</v>
      </c>
      <c r="CU174" s="23">
        <f t="shared" si="200"/>
        <v>5.083333333333333</v>
      </c>
      <c r="CV174" s="6">
        <f t="shared" si="201"/>
        <v>30</v>
      </c>
      <c r="CW174" s="20">
        <f t="shared" si="254"/>
        <v>90</v>
      </c>
      <c r="CX174" s="9" t="str">
        <f t="shared" si="255"/>
        <v>مؤجل(ة)</v>
      </c>
      <c r="CZ174" s="16"/>
      <c r="DA174" s="12"/>
    </row>
    <row r="175" spans="2:105" ht="29.25" customHeight="1" thickBot="1">
      <c r="B175" s="164">
        <f t="shared" si="256"/>
        <v>30</v>
      </c>
      <c r="C175" s="158" t="s">
        <v>352</v>
      </c>
      <c r="D175" s="165" t="s">
        <v>353</v>
      </c>
      <c r="E175" s="13" t="s">
        <v>699</v>
      </c>
      <c r="F175" s="32">
        <v>35846</v>
      </c>
      <c r="G175" s="33" t="s">
        <v>790</v>
      </c>
      <c r="H175" s="28">
        <v>10.31</v>
      </c>
      <c r="I175" s="29">
        <v>30</v>
      </c>
      <c r="J175" s="30">
        <v>10.75</v>
      </c>
      <c r="K175" s="31">
        <v>30</v>
      </c>
      <c r="L175" s="18">
        <f t="shared" si="202"/>
        <v>10.530000000000001</v>
      </c>
      <c r="M175" s="19">
        <f t="shared" si="203"/>
        <v>60</v>
      </c>
      <c r="N175" s="149">
        <v>16</v>
      </c>
      <c r="O175" s="150">
        <v>16</v>
      </c>
      <c r="P175" s="120">
        <f t="shared" si="204"/>
        <v>16</v>
      </c>
      <c r="Q175" s="121">
        <f t="shared" si="205"/>
        <v>6</v>
      </c>
      <c r="R175" s="135">
        <v>12.25</v>
      </c>
      <c r="S175" s="136">
        <v>4.75</v>
      </c>
      <c r="T175" s="120">
        <f t="shared" si="206"/>
        <v>8.5</v>
      </c>
      <c r="U175" s="121">
        <f t="shared" si="207"/>
        <v>0</v>
      </c>
      <c r="V175" s="135">
        <v>10</v>
      </c>
      <c r="W175" s="136">
        <v>4.5</v>
      </c>
      <c r="X175" s="120">
        <f t="shared" si="208"/>
        <v>7.25</v>
      </c>
      <c r="Y175" s="121">
        <f t="shared" si="209"/>
        <v>0</v>
      </c>
      <c r="Z175" s="124">
        <f t="shared" si="210"/>
        <v>10.583333333333334</v>
      </c>
      <c r="AA175" s="125">
        <f t="shared" si="211"/>
        <v>17</v>
      </c>
      <c r="AB175" s="136">
        <v>7.5</v>
      </c>
      <c r="AC175" s="126">
        <f t="shared" si="212"/>
        <v>7.5</v>
      </c>
      <c r="AD175" s="127">
        <f t="shared" si="213"/>
        <v>0</v>
      </c>
      <c r="AE175" s="135">
        <v>13.5</v>
      </c>
      <c r="AF175" s="136">
        <v>0.5</v>
      </c>
      <c r="AG175" s="120">
        <f t="shared" si="214"/>
        <v>7</v>
      </c>
      <c r="AH175" s="121">
        <f t="shared" si="215"/>
        <v>0</v>
      </c>
      <c r="AI175" s="135">
        <v>10</v>
      </c>
      <c r="AJ175" s="136">
        <v>8</v>
      </c>
      <c r="AK175" s="120">
        <f t="shared" si="216"/>
        <v>9</v>
      </c>
      <c r="AL175" s="121">
        <f t="shared" si="217"/>
        <v>0</v>
      </c>
      <c r="AM175" s="128">
        <f t="shared" si="218"/>
        <v>7.9</v>
      </c>
      <c r="AN175" s="129">
        <f t="shared" si="219"/>
        <v>0</v>
      </c>
      <c r="AO175" s="135">
        <v>12.5</v>
      </c>
      <c r="AP175" s="136">
        <v>3</v>
      </c>
      <c r="AQ175" s="120">
        <f t="shared" si="220"/>
        <v>7.75</v>
      </c>
      <c r="AR175" s="121">
        <f t="shared" si="221"/>
        <v>0</v>
      </c>
      <c r="AS175" s="135">
        <v>12.5</v>
      </c>
      <c r="AT175" s="136">
        <v>7</v>
      </c>
      <c r="AU175" s="120">
        <f t="shared" si="222"/>
        <v>9.75</v>
      </c>
      <c r="AV175" s="121">
        <f t="shared" si="223"/>
        <v>0</v>
      </c>
      <c r="AW175" s="128">
        <f t="shared" si="224"/>
        <v>8.4166666666666661</v>
      </c>
      <c r="AX175" s="129">
        <f t="shared" si="225"/>
        <v>0</v>
      </c>
      <c r="AY175" s="137">
        <v>10</v>
      </c>
      <c r="AZ175" s="131">
        <f t="shared" si="226"/>
        <v>10</v>
      </c>
      <c r="BA175" s="132">
        <f t="shared" si="227"/>
        <v>1</v>
      </c>
      <c r="BB175" s="128">
        <f t="shared" si="228"/>
        <v>10</v>
      </c>
      <c r="BC175" s="129">
        <f t="shared" si="229"/>
        <v>1</v>
      </c>
      <c r="BD175" s="133">
        <f t="shared" si="230"/>
        <v>9.2166666666666668</v>
      </c>
      <c r="BE175" s="134">
        <f t="shared" si="231"/>
        <v>18</v>
      </c>
      <c r="BF175" s="149"/>
      <c r="BG175" s="150"/>
      <c r="BH175" s="142">
        <f t="shared" si="232"/>
        <v>0</v>
      </c>
      <c r="BI175" s="143">
        <f t="shared" si="233"/>
        <v>0</v>
      </c>
      <c r="BJ175" s="149"/>
      <c r="BK175" s="150"/>
      <c r="BL175" s="142">
        <f t="shared" si="234"/>
        <v>0</v>
      </c>
      <c r="BM175" s="143">
        <f t="shared" si="235"/>
        <v>0</v>
      </c>
      <c r="BN175" s="149"/>
      <c r="BO175" s="150"/>
      <c r="BP175" s="142">
        <f t="shared" si="257"/>
        <v>0</v>
      </c>
      <c r="BQ175" s="143">
        <f t="shared" si="258"/>
        <v>0</v>
      </c>
      <c r="BR175" s="149"/>
      <c r="BS175" s="150"/>
      <c r="BT175" s="142">
        <f t="shared" si="236"/>
        <v>0</v>
      </c>
      <c r="BU175" s="143">
        <f t="shared" si="237"/>
        <v>0</v>
      </c>
      <c r="BV175" s="144">
        <f t="shared" si="238"/>
        <v>0</v>
      </c>
      <c r="BW175" s="145">
        <f t="shared" si="239"/>
        <v>0</v>
      </c>
      <c r="BX175" s="149"/>
      <c r="BY175" s="150"/>
      <c r="BZ175" s="142">
        <f t="shared" si="240"/>
        <v>0</v>
      </c>
      <c r="CA175" s="143">
        <f t="shared" si="241"/>
        <v>0</v>
      </c>
      <c r="CB175" s="146">
        <f t="shared" si="242"/>
        <v>0</v>
      </c>
      <c r="CC175" s="145">
        <f t="shared" si="243"/>
        <v>0</v>
      </c>
      <c r="CD175" s="150"/>
      <c r="CE175" s="147">
        <f t="shared" si="244"/>
        <v>0</v>
      </c>
      <c r="CF175" s="148">
        <f t="shared" si="245"/>
        <v>0</v>
      </c>
      <c r="CG175" s="146">
        <f t="shared" si="246"/>
        <v>0</v>
      </c>
      <c r="CH175" s="145">
        <f t="shared" si="247"/>
        <v>0</v>
      </c>
      <c r="CI175" s="149"/>
      <c r="CJ175" s="150"/>
      <c r="CK175" s="142">
        <f t="shared" si="248"/>
        <v>0</v>
      </c>
      <c r="CL175" s="143">
        <f t="shared" si="249"/>
        <v>0</v>
      </c>
      <c r="CM175" s="146">
        <f t="shared" si="250"/>
        <v>0</v>
      </c>
      <c r="CN175" s="145">
        <f t="shared" si="251"/>
        <v>0</v>
      </c>
      <c r="CO175" s="21">
        <f t="shared" si="252"/>
        <v>0</v>
      </c>
      <c r="CP175" s="22">
        <f t="shared" si="253"/>
        <v>0</v>
      </c>
      <c r="CQ175" s="2">
        <f t="shared" si="196"/>
        <v>9.2166666666666668</v>
      </c>
      <c r="CR175" s="3">
        <f t="shared" si="197"/>
        <v>18</v>
      </c>
      <c r="CS175" s="4">
        <f t="shared" si="198"/>
        <v>0</v>
      </c>
      <c r="CT175" s="5">
        <f t="shared" si="199"/>
        <v>0</v>
      </c>
      <c r="CU175" s="23">
        <f t="shared" si="200"/>
        <v>4.6083333333333334</v>
      </c>
      <c r="CV175" s="6">
        <f t="shared" si="201"/>
        <v>18</v>
      </c>
      <c r="CW175" s="20">
        <f t="shared" si="254"/>
        <v>78</v>
      </c>
      <c r="CX175" s="9" t="str">
        <f t="shared" si="255"/>
        <v>مؤجل(ة)</v>
      </c>
      <c r="CY175" s="10"/>
      <c r="CZ175" s="15"/>
      <c r="DA175" s="12"/>
    </row>
    <row r="176" spans="2:105" ht="29.25" customHeight="1" thickBot="1">
      <c r="B176" s="164">
        <f t="shared" si="256"/>
        <v>31</v>
      </c>
      <c r="C176" s="158" t="s">
        <v>354</v>
      </c>
      <c r="D176" s="165" t="s">
        <v>355</v>
      </c>
      <c r="E176" s="13" t="s">
        <v>700</v>
      </c>
      <c r="F176" s="32">
        <v>36501</v>
      </c>
      <c r="G176" s="33" t="s">
        <v>790</v>
      </c>
      <c r="H176" s="28">
        <v>10.07</v>
      </c>
      <c r="I176" s="29">
        <v>30</v>
      </c>
      <c r="J176" s="30">
        <v>12.99</v>
      </c>
      <c r="K176" s="31">
        <v>30</v>
      </c>
      <c r="L176" s="18">
        <f t="shared" si="202"/>
        <v>11.530000000000001</v>
      </c>
      <c r="M176" s="19">
        <f t="shared" si="203"/>
        <v>60</v>
      </c>
      <c r="N176" s="149">
        <v>11</v>
      </c>
      <c r="O176" s="150">
        <v>7</v>
      </c>
      <c r="P176" s="120">
        <f t="shared" si="204"/>
        <v>9</v>
      </c>
      <c r="Q176" s="121">
        <f t="shared" si="205"/>
        <v>0</v>
      </c>
      <c r="R176" s="135">
        <v>16.25</v>
      </c>
      <c r="S176" s="136">
        <v>11.5</v>
      </c>
      <c r="T176" s="120">
        <f t="shared" si="206"/>
        <v>13.875</v>
      </c>
      <c r="U176" s="121">
        <f t="shared" si="207"/>
        <v>6</v>
      </c>
      <c r="V176" s="135">
        <v>15</v>
      </c>
      <c r="W176" s="136">
        <v>11</v>
      </c>
      <c r="X176" s="120">
        <f t="shared" si="208"/>
        <v>13</v>
      </c>
      <c r="Y176" s="121">
        <f t="shared" si="209"/>
        <v>5</v>
      </c>
      <c r="Z176" s="124">
        <f t="shared" si="210"/>
        <v>11.958333333333334</v>
      </c>
      <c r="AA176" s="125">
        <f t="shared" si="211"/>
        <v>17</v>
      </c>
      <c r="AB176" s="136">
        <v>13.5</v>
      </c>
      <c r="AC176" s="126">
        <f t="shared" si="212"/>
        <v>13.5</v>
      </c>
      <c r="AD176" s="127">
        <f t="shared" si="213"/>
        <v>3</v>
      </c>
      <c r="AE176" s="135">
        <v>10.5</v>
      </c>
      <c r="AF176" s="136">
        <v>4</v>
      </c>
      <c r="AG176" s="120">
        <f t="shared" si="214"/>
        <v>7.25</v>
      </c>
      <c r="AH176" s="121">
        <f t="shared" si="215"/>
        <v>0</v>
      </c>
      <c r="AI176" s="135">
        <v>14</v>
      </c>
      <c r="AJ176" s="136">
        <v>7</v>
      </c>
      <c r="AK176" s="120">
        <f t="shared" si="216"/>
        <v>10.5</v>
      </c>
      <c r="AL176" s="121">
        <f t="shared" si="217"/>
        <v>3</v>
      </c>
      <c r="AM176" s="128">
        <f t="shared" si="218"/>
        <v>9.8000000000000007</v>
      </c>
      <c r="AN176" s="129">
        <f t="shared" si="219"/>
        <v>6</v>
      </c>
      <c r="AO176" s="135">
        <v>12.5</v>
      </c>
      <c r="AP176" s="136">
        <v>7</v>
      </c>
      <c r="AQ176" s="120">
        <f t="shared" si="220"/>
        <v>9.75</v>
      </c>
      <c r="AR176" s="121">
        <f t="shared" si="221"/>
        <v>0</v>
      </c>
      <c r="AS176" s="135">
        <v>12</v>
      </c>
      <c r="AT176" s="136">
        <v>11</v>
      </c>
      <c r="AU176" s="120">
        <f t="shared" si="222"/>
        <v>11.5</v>
      </c>
      <c r="AV176" s="121">
        <f t="shared" si="223"/>
        <v>1</v>
      </c>
      <c r="AW176" s="128">
        <f t="shared" si="224"/>
        <v>10.333333333333334</v>
      </c>
      <c r="AX176" s="129">
        <f t="shared" si="225"/>
        <v>3</v>
      </c>
      <c r="AY176" s="137">
        <v>12</v>
      </c>
      <c r="AZ176" s="131">
        <f t="shared" si="226"/>
        <v>12</v>
      </c>
      <c r="BA176" s="132">
        <f t="shared" si="227"/>
        <v>1</v>
      </c>
      <c r="BB176" s="128">
        <f t="shared" si="228"/>
        <v>12</v>
      </c>
      <c r="BC176" s="129">
        <f t="shared" si="229"/>
        <v>1</v>
      </c>
      <c r="BD176" s="133">
        <f t="shared" si="230"/>
        <v>10.916666666666666</v>
      </c>
      <c r="BE176" s="134">
        <f t="shared" si="231"/>
        <v>30</v>
      </c>
      <c r="BF176" s="149"/>
      <c r="BG176" s="150"/>
      <c r="BH176" s="142">
        <f t="shared" si="232"/>
        <v>0</v>
      </c>
      <c r="BI176" s="143">
        <f t="shared" si="233"/>
        <v>0</v>
      </c>
      <c r="BJ176" s="149"/>
      <c r="BK176" s="150"/>
      <c r="BL176" s="142">
        <f t="shared" si="234"/>
        <v>0</v>
      </c>
      <c r="BM176" s="143">
        <f t="shared" si="235"/>
        <v>0</v>
      </c>
      <c r="BN176" s="149"/>
      <c r="BO176" s="150"/>
      <c r="BP176" s="142">
        <f t="shared" si="257"/>
        <v>0</v>
      </c>
      <c r="BQ176" s="143">
        <f t="shared" si="258"/>
        <v>0</v>
      </c>
      <c r="BR176" s="149"/>
      <c r="BS176" s="150"/>
      <c r="BT176" s="142">
        <f t="shared" si="236"/>
        <v>0</v>
      </c>
      <c r="BU176" s="143">
        <f t="shared" si="237"/>
        <v>0</v>
      </c>
      <c r="BV176" s="144">
        <f t="shared" si="238"/>
        <v>0</v>
      </c>
      <c r="BW176" s="145">
        <f t="shared" si="239"/>
        <v>0</v>
      </c>
      <c r="BX176" s="149"/>
      <c r="BY176" s="150"/>
      <c r="BZ176" s="142">
        <f t="shared" si="240"/>
        <v>0</v>
      </c>
      <c r="CA176" s="143">
        <f t="shared" si="241"/>
        <v>0</v>
      </c>
      <c r="CB176" s="146">
        <f t="shared" si="242"/>
        <v>0</v>
      </c>
      <c r="CC176" s="145">
        <f t="shared" si="243"/>
        <v>0</v>
      </c>
      <c r="CD176" s="150"/>
      <c r="CE176" s="147">
        <f t="shared" si="244"/>
        <v>0</v>
      </c>
      <c r="CF176" s="148">
        <f t="shared" si="245"/>
        <v>0</v>
      </c>
      <c r="CG176" s="146">
        <f t="shared" si="246"/>
        <v>0</v>
      </c>
      <c r="CH176" s="145">
        <f t="shared" si="247"/>
        <v>0</v>
      </c>
      <c r="CI176" s="149"/>
      <c r="CJ176" s="150"/>
      <c r="CK176" s="142">
        <f t="shared" si="248"/>
        <v>0</v>
      </c>
      <c r="CL176" s="143">
        <f t="shared" si="249"/>
        <v>0</v>
      </c>
      <c r="CM176" s="146">
        <f t="shared" si="250"/>
        <v>0</v>
      </c>
      <c r="CN176" s="145">
        <f t="shared" si="251"/>
        <v>0</v>
      </c>
      <c r="CO176" s="21">
        <f t="shared" si="252"/>
        <v>0</v>
      </c>
      <c r="CP176" s="22">
        <f t="shared" si="253"/>
        <v>0</v>
      </c>
      <c r="CQ176" s="2">
        <f t="shared" si="196"/>
        <v>10.916666666666666</v>
      </c>
      <c r="CR176" s="3">
        <f t="shared" si="197"/>
        <v>30</v>
      </c>
      <c r="CS176" s="4">
        <f t="shared" si="198"/>
        <v>0</v>
      </c>
      <c r="CT176" s="5">
        <f t="shared" si="199"/>
        <v>0</v>
      </c>
      <c r="CU176" s="23">
        <f t="shared" si="200"/>
        <v>5.458333333333333</v>
      </c>
      <c r="CV176" s="6">
        <f t="shared" si="201"/>
        <v>30</v>
      </c>
      <c r="CW176" s="20">
        <f t="shared" si="254"/>
        <v>90</v>
      </c>
      <c r="CX176" s="9" t="str">
        <f t="shared" si="255"/>
        <v>مؤجل(ة)</v>
      </c>
      <c r="CY176" s="10"/>
      <c r="CZ176" s="15"/>
      <c r="DA176" s="12"/>
    </row>
    <row r="177" spans="1:105" ht="29.25" customHeight="1" thickBot="1">
      <c r="B177" s="164">
        <f t="shared" si="256"/>
        <v>32</v>
      </c>
      <c r="C177" s="158" t="s">
        <v>356</v>
      </c>
      <c r="D177" s="165" t="s">
        <v>196</v>
      </c>
      <c r="E177" s="13" t="s">
        <v>821</v>
      </c>
      <c r="F177" s="32">
        <v>35988</v>
      </c>
      <c r="G177" s="33" t="s">
        <v>790</v>
      </c>
      <c r="H177" s="28">
        <v>9.5500000000000007</v>
      </c>
      <c r="I177" s="29">
        <v>30</v>
      </c>
      <c r="J177" s="30">
        <v>10.46</v>
      </c>
      <c r="K177" s="31">
        <v>30</v>
      </c>
      <c r="L177" s="18">
        <f t="shared" si="202"/>
        <v>10.005000000000001</v>
      </c>
      <c r="M177" s="19">
        <f t="shared" si="203"/>
        <v>60</v>
      </c>
      <c r="N177" s="149">
        <v>10</v>
      </c>
      <c r="O177" s="150">
        <v>11</v>
      </c>
      <c r="P177" s="120">
        <f t="shared" si="204"/>
        <v>10.5</v>
      </c>
      <c r="Q177" s="121">
        <f t="shared" si="205"/>
        <v>6</v>
      </c>
      <c r="R177" s="135">
        <v>13</v>
      </c>
      <c r="S177" s="136">
        <v>7</v>
      </c>
      <c r="T177" s="120">
        <f t="shared" si="206"/>
        <v>10</v>
      </c>
      <c r="U177" s="121">
        <f t="shared" si="207"/>
        <v>6</v>
      </c>
      <c r="V177" s="135">
        <v>14</v>
      </c>
      <c r="W177" s="136">
        <v>8.5</v>
      </c>
      <c r="X177" s="120">
        <f t="shared" si="208"/>
        <v>11.25</v>
      </c>
      <c r="Y177" s="121">
        <f t="shared" si="209"/>
        <v>5</v>
      </c>
      <c r="Z177" s="124">
        <f t="shared" si="210"/>
        <v>10.583333333333334</v>
      </c>
      <c r="AA177" s="125">
        <f t="shared" si="211"/>
        <v>17</v>
      </c>
      <c r="AB177" s="136">
        <v>14.5</v>
      </c>
      <c r="AC177" s="126">
        <f t="shared" si="212"/>
        <v>14.5</v>
      </c>
      <c r="AD177" s="127">
        <f t="shared" si="213"/>
        <v>3</v>
      </c>
      <c r="AE177" s="135">
        <v>11.5</v>
      </c>
      <c r="AF177" s="136">
        <v>6</v>
      </c>
      <c r="AG177" s="120">
        <f t="shared" si="214"/>
        <v>8.75</v>
      </c>
      <c r="AH177" s="121">
        <f t="shared" si="215"/>
        <v>0</v>
      </c>
      <c r="AI177" s="135">
        <v>14</v>
      </c>
      <c r="AJ177" s="136">
        <v>8</v>
      </c>
      <c r="AK177" s="120">
        <f t="shared" si="216"/>
        <v>11</v>
      </c>
      <c r="AL177" s="121">
        <f t="shared" si="217"/>
        <v>3</v>
      </c>
      <c r="AM177" s="128">
        <f t="shared" si="218"/>
        <v>10.8</v>
      </c>
      <c r="AN177" s="129">
        <f t="shared" si="219"/>
        <v>9</v>
      </c>
      <c r="AO177" s="135">
        <v>12.5</v>
      </c>
      <c r="AP177" s="136">
        <v>0</v>
      </c>
      <c r="AQ177" s="120">
        <f t="shared" si="220"/>
        <v>6.25</v>
      </c>
      <c r="AR177" s="121">
        <f t="shared" si="221"/>
        <v>0</v>
      </c>
      <c r="AS177" s="135">
        <v>15.5</v>
      </c>
      <c r="AT177" s="136">
        <v>11</v>
      </c>
      <c r="AU177" s="120">
        <f t="shared" si="222"/>
        <v>13.25</v>
      </c>
      <c r="AV177" s="121">
        <f t="shared" si="223"/>
        <v>1</v>
      </c>
      <c r="AW177" s="128">
        <f t="shared" si="224"/>
        <v>8.5833333333333339</v>
      </c>
      <c r="AX177" s="129">
        <f t="shared" si="225"/>
        <v>1</v>
      </c>
      <c r="AY177" s="137">
        <v>13.5</v>
      </c>
      <c r="AZ177" s="131">
        <f t="shared" si="226"/>
        <v>13.5</v>
      </c>
      <c r="BA177" s="132">
        <f t="shared" si="227"/>
        <v>1</v>
      </c>
      <c r="BB177" s="128">
        <f t="shared" si="228"/>
        <v>13.5</v>
      </c>
      <c r="BC177" s="129">
        <f t="shared" si="229"/>
        <v>1</v>
      </c>
      <c r="BD177" s="133">
        <f t="shared" si="230"/>
        <v>10.45</v>
      </c>
      <c r="BE177" s="134">
        <f t="shared" si="231"/>
        <v>30</v>
      </c>
      <c r="BF177" s="149"/>
      <c r="BG177" s="150"/>
      <c r="BH177" s="142">
        <f t="shared" si="232"/>
        <v>0</v>
      </c>
      <c r="BI177" s="143">
        <f t="shared" si="233"/>
        <v>0</v>
      </c>
      <c r="BJ177" s="149"/>
      <c r="BK177" s="150"/>
      <c r="BL177" s="142">
        <f t="shared" si="234"/>
        <v>0</v>
      </c>
      <c r="BM177" s="143">
        <f t="shared" si="235"/>
        <v>0</v>
      </c>
      <c r="BN177" s="149"/>
      <c r="BO177" s="150"/>
      <c r="BP177" s="142">
        <f t="shared" si="257"/>
        <v>0</v>
      </c>
      <c r="BQ177" s="143">
        <f t="shared" si="258"/>
        <v>0</v>
      </c>
      <c r="BR177" s="149"/>
      <c r="BS177" s="150"/>
      <c r="BT177" s="142">
        <f t="shared" si="236"/>
        <v>0</v>
      </c>
      <c r="BU177" s="143">
        <f t="shared" si="237"/>
        <v>0</v>
      </c>
      <c r="BV177" s="144">
        <f t="shared" si="238"/>
        <v>0</v>
      </c>
      <c r="BW177" s="145">
        <f t="shared" si="239"/>
        <v>0</v>
      </c>
      <c r="BX177" s="149"/>
      <c r="BY177" s="150"/>
      <c r="BZ177" s="142">
        <f t="shared" si="240"/>
        <v>0</v>
      </c>
      <c r="CA177" s="143">
        <f t="shared" si="241"/>
        <v>0</v>
      </c>
      <c r="CB177" s="146">
        <f t="shared" si="242"/>
        <v>0</v>
      </c>
      <c r="CC177" s="145">
        <f t="shared" si="243"/>
        <v>0</v>
      </c>
      <c r="CD177" s="150"/>
      <c r="CE177" s="147">
        <f t="shared" si="244"/>
        <v>0</v>
      </c>
      <c r="CF177" s="148">
        <f t="shared" si="245"/>
        <v>0</v>
      </c>
      <c r="CG177" s="146">
        <f t="shared" si="246"/>
        <v>0</v>
      </c>
      <c r="CH177" s="145">
        <f t="shared" si="247"/>
        <v>0</v>
      </c>
      <c r="CI177" s="149"/>
      <c r="CJ177" s="150"/>
      <c r="CK177" s="142">
        <f t="shared" si="248"/>
        <v>0</v>
      </c>
      <c r="CL177" s="143">
        <f t="shared" si="249"/>
        <v>0</v>
      </c>
      <c r="CM177" s="146">
        <f t="shared" si="250"/>
        <v>0</v>
      </c>
      <c r="CN177" s="145">
        <f t="shared" si="251"/>
        <v>0</v>
      </c>
      <c r="CO177" s="21">
        <f t="shared" si="252"/>
        <v>0</v>
      </c>
      <c r="CP177" s="22">
        <f t="shared" si="253"/>
        <v>0</v>
      </c>
      <c r="CQ177" s="2">
        <f t="shared" si="196"/>
        <v>10.45</v>
      </c>
      <c r="CR177" s="3">
        <f t="shared" si="197"/>
        <v>30</v>
      </c>
      <c r="CS177" s="4">
        <f t="shared" si="198"/>
        <v>0</v>
      </c>
      <c r="CT177" s="5">
        <f t="shared" si="199"/>
        <v>0</v>
      </c>
      <c r="CU177" s="23">
        <f t="shared" si="200"/>
        <v>5.2249999999999996</v>
      </c>
      <c r="CV177" s="6">
        <f t="shared" si="201"/>
        <v>30</v>
      </c>
      <c r="CW177" s="20">
        <f t="shared" si="254"/>
        <v>90</v>
      </c>
      <c r="CX177" s="9" t="str">
        <f t="shared" si="255"/>
        <v>مؤجل(ة)</v>
      </c>
      <c r="CY177" s="10"/>
      <c r="CZ177" s="15"/>
      <c r="DA177" s="12"/>
    </row>
    <row r="178" spans="1:105" ht="29.25" customHeight="1" thickBot="1">
      <c r="B178" s="164">
        <f t="shared" si="256"/>
        <v>33</v>
      </c>
      <c r="C178" s="158" t="s">
        <v>357</v>
      </c>
      <c r="D178" s="165" t="s">
        <v>358</v>
      </c>
      <c r="E178" s="13" t="s">
        <v>701</v>
      </c>
      <c r="F178" s="32">
        <v>35332</v>
      </c>
      <c r="G178" s="33" t="s">
        <v>790</v>
      </c>
      <c r="H178" s="28">
        <v>10.06</v>
      </c>
      <c r="I178" s="29">
        <v>30</v>
      </c>
      <c r="J178" s="30">
        <v>9.94</v>
      </c>
      <c r="K178" s="31">
        <v>30</v>
      </c>
      <c r="L178" s="18">
        <f t="shared" si="202"/>
        <v>10</v>
      </c>
      <c r="M178" s="19">
        <f t="shared" si="203"/>
        <v>60</v>
      </c>
      <c r="N178" s="149">
        <v>16</v>
      </c>
      <c r="O178" s="150">
        <v>12</v>
      </c>
      <c r="P178" s="120">
        <f t="shared" si="204"/>
        <v>14</v>
      </c>
      <c r="Q178" s="121">
        <f t="shared" si="205"/>
        <v>6</v>
      </c>
      <c r="R178" s="135">
        <v>14.75</v>
      </c>
      <c r="S178" s="136">
        <v>4.25</v>
      </c>
      <c r="T178" s="120">
        <f t="shared" si="206"/>
        <v>9.5</v>
      </c>
      <c r="U178" s="121">
        <f t="shared" si="207"/>
        <v>0</v>
      </c>
      <c r="V178" s="135">
        <v>15.5</v>
      </c>
      <c r="W178" s="136">
        <v>11</v>
      </c>
      <c r="X178" s="120">
        <f t="shared" si="208"/>
        <v>13.25</v>
      </c>
      <c r="Y178" s="121">
        <f t="shared" si="209"/>
        <v>5</v>
      </c>
      <c r="Z178" s="124">
        <f t="shared" si="210"/>
        <v>12.25</v>
      </c>
      <c r="AA178" s="125">
        <f t="shared" si="211"/>
        <v>17</v>
      </c>
      <c r="AB178" s="136">
        <v>5.5</v>
      </c>
      <c r="AC178" s="126">
        <f t="shared" si="212"/>
        <v>5.5</v>
      </c>
      <c r="AD178" s="127">
        <f t="shared" si="213"/>
        <v>0</v>
      </c>
      <c r="AE178" s="135">
        <v>13</v>
      </c>
      <c r="AF178" s="136">
        <v>1.5</v>
      </c>
      <c r="AG178" s="120">
        <f t="shared" si="214"/>
        <v>7.25</v>
      </c>
      <c r="AH178" s="121">
        <f t="shared" si="215"/>
        <v>0</v>
      </c>
      <c r="AI178" s="135">
        <v>12</v>
      </c>
      <c r="AJ178" s="136">
        <v>6.5</v>
      </c>
      <c r="AK178" s="120">
        <f t="shared" si="216"/>
        <v>9.25</v>
      </c>
      <c r="AL178" s="121">
        <f t="shared" si="217"/>
        <v>0</v>
      </c>
      <c r="AM178" s="128">
        <f t="shared" si="218"/>
        <v>7.7</v>
      </c>
      <c r="AN178" s="129">
        <f t="shared" si="219"/>
        <v>0</v>
      </c>
      <c r="AO178" s="135">
        <v>12.5</v>
      </c>
      <c r="AP178" s="136">
        <v>1</v>
      </c>
      <c r="AQ178" s="120">
        <f t="shared" si="220"/>
        <v>6.75</v>
      </c>
      <c r="AR178" s="121">
        <f t="shared" si="221"/>
        <v>0</v>
      </c>
      <c r="AS178" s="135">
        <v>13.5</v>
      </c>
      <c r="AT178" s="136">
        <v>5</v>
      </c>
      <c r="AU178" s="120">
        <f t="shared" si="222"/>
        <v>9.25</v>
      </c>
      <c r="AV178" s="121">
        <f t="shared" si="223"/>
        <v>0</v>
      </c>
      <c r="AW178" s="128">
        <f t="shared" si="224"/>
        <v>7.583333333333333</v>
      </c>
      <c r="AX178" s="129">
        <f t="shared" si="225"/>
        <v>0</v>
      </c>
      <c r="AY178" s="137">
        <v>6</v>
      </c>
      <c r="AZ178" s="131">
        <f t="shared" si="226"/>
        <v>6</v>
      </c>
      <c r="BA178" s="132">
        <f t="shared" si="227"/>
        <v>0</v>
      </c>
      <c r="BB178" s="128">
        <f t="shared" si="228"/>
        <v>6</v>
      </c>
      <c r="BC178" s="129">
        <f t="shared" si="229"/>
        <v>0</v>
      </c>
      <c r="BD178" s="133">
        <f t="shared" si="230"/>
        <v>9.3833333333333329</v>
      </c>
      <c r="BE178" s="134">
        <f t="shared" si="231"/>
        <v>17</v>
      </c>
      <c r="BF178" s="149"/>
      <c r="BG178" s="150"/>
      <c r="BH178" s="142">
        <f t="shared" si="232"/>
        <v>0</v>
      </c>
      <c r="BI178" s="143">
        <f t="shared" si="233"/>
        <v>0</v>
      </c>
      <c r="BJ178" s="149"/>
      <c r="BK178" s="150"/>
      <c r="BL178" s="142">
        <f t="shared" si="234"/>
        <v>0</v>
      </c>
      <c r="BM178" s="143">
        <f t="shared" si="235"/>
        <v>0</v>
      </c>
      <c r="BN178" s="149"/>
      <c r="BO178" s="150"/>
      <c r="BP178" s="142">
        <f t="shared" si="257"/>
        <v>0</v>
      </c>
      <c r="BQ178" s="143">
        <f t="shared" si="258"/>
        <v>0</v>
      </c>
      <c r="BR178" s="149"/>
      <c r="BS178" s="150"/>
      <c r="BT178" s="142">
        <f t="shared" si="236"/>
        <v>0</v>
      </c>
      <c r="BU178" s="143">
        <f t="shared" si="237"/>
        <v>0</v>
      </c>
      <c r="BV178" s="144">
        <f t="shared" si="238"/>
        <v>0</v>
      </c>
      <c r="BW178" s="145">
        <f t="shared" si="239"/>
        <v>0</v>
      </c>
      <c r="BX178" s="149"/>
      <c r="BY178" s="150"/>
      <c r="BZ178" s="142">
        <f t="shared" si="240"/>
        <v>0</v>
      </c>
      <c r="CA178" s="143">
        <f t="shared" si="241"/>
        <v>0</v>
      </c>
      <c r="CB178" s="146">
        <f t="shared" si="242"/>
        <v>0</v>
      </c>
      <c r="CC178" s="145">
        <f t="shared" si="243"/>
        <v>0</v>
      </c>
      <c r="CD178" s="150"/>
      <c r="CE178" s="147">
        <f t="shared" si="244"/>
        <v>0</v>
      </c>
      <c r="CF178" s="148">
        <f t="shared" si="245"/>
        <v>0</v>
      </c>
      <c r="CG178" s="146">
        <f t="shared" si="246"/>
        <v>0</v>
      </c>
      <c r="CH178" s="145">
        <f t="shared" si="247"/>
        <v>0</v>
      </c>
      <c r="CI178" s="149"/>
      <c r="CJ178" s="150"/>
      <c r="CK178" s="142">
        <f t="shared" si="248"/>
        <v>0</v>
      </c>
      <c r="CL178" s="143">
        <f t="shared" si="249"/>
        <v>0</v>
      </c>
      <c r="CM178" s="146">
        <f t="shared" si="250"/>
        <v>0</v>
      </c>
      <c r="CN178" s="145">
        <f t="shared" si="251"/>
        <v>0</v>
      </c>
      <c r="CO178" s="21">
        <f t="shared" si="252"/>
        <v>0</v>
      </c>
      <c r="CP178" s="22">
        <f t="shared" si="253"/>
        <v>0</v>
      </c>
      <c r="CQ178" s="2">
        <f t="shared" si="196"/>
        <v>9.3833333333333329</v>
      </c>
      <c r="CR178" s="3">
        <f t="shared" si="197"/>
        <v>17</v>
      </c>
      <c r="CS178" s="4">
        <f t="shared" si="198"/>
        <v>0</v>
      </c>
      <c r="CT178" s="5">
        <f t="shared" si="199"/>
        <v>0</v>
      </c>
      <c r="CU178" s="23">
        <f t="shared" si="200"/>
        <v>4.6916666666666664</v>
      </c>
      <c r="CV178" s="6">
        <f t="shared" si="201"/>
        <v>17</v>
      </c>
      <c r="CW178" s="20">
        <f t="shared" si="254"/>
        <v>77</v>
      </c>
      <c r="CX178" s="9" t="str">
        <f t="shared" si="255"/>
        <v>مؤجل(ة)</v>
      </c>
      <c r="CZ178" s="16"/>
      <c r="DA178" s="12"/>
    </row>
    <row r="179" spans="1:105" ht="29.25" hidden="1" customHeight="1" thickBot="1">
      <c r="B179" s="164">
        <f t="shared" si="256"/>
        <v>34</v>
      </c>
      <c r="C179" s="158"/>
      <c r="D179" s="165"/>
      <c r="E179" s="13"/>
      <c r="F179" s="32"/>
      <c r="G179" s="33"/>
      <c r="H179" s="28"/>
      <c r="I179" s="29"/>
      <c r="J179" s="30"/>
      <c r="K179" s="31"/>
      <c r="L179" s="18">
        <f t="shared" si="202"/>
        <v>0</v>
      </c>
      <c r="M179" s="19">
        <f t="shared" si="203"/>
        <v>0</v>
      </c>
      <c r="N179" s="149"/>
      <c r="O179" s="150"/>
      <c r="P179" s="120">
        <f t="shared" si="204"/>
        <v>0</v>
      </c>
      <c r="Q179" s="121">
        <f t="shared" si="205"/>
        <v>0</v>
      </c>
      <c r="R179" s="135"/>
      <c r="S179" s="136"/>
      <c r="T179" s="120">
        <f t="shared" si="206"/>
        <v>0</v>
      </c>
      <c r="U179" s="121">
        <f t="shared" si="207"/>
        <v>0</v>
      </c>
      <c r="V179" s="135"/>
      <c r="W179" s="136"/>
      <c r="X179" s="120">
        <f t="shared" si="208"/>
        <v>0</v>
      </c>
      <c r="Y179" s="121">
        <f t="shared" si="209"/>
        <v>0</v>
      </c>
      <c r="Z179" s="124">
        <f t="shared" si="210"/>
        <v>0</v>
      </c>
      <c r="AA179" s="125">
        <f t="shared" si="211"/>
        <v>0</v>
      </c>
      <c r="AB179" s="136"/>
      <c r="AC179" s="126">
        <f t="shared" si="212"/>
        <v>0</v>
      </c>
      <c r="AD179" s="127">
        <f t="shared" si="213"/>
        <v>0</v>
      </c>
      <c r="AE179" s="135"/>
      <c r="AF179" s="136"/>
      <c r="AG179" s="120">
        <f t="shared" si="214"/>
        <v>0</v>
      </c>
      <c r="AH179" s="121">
        <f t="shared" si="215"/>
        <v>0</v>
      </c>
      <c r="AI179" s="135"/>
      <c r="AJ179" s="136"/>
      <c r="AK179" s="120">
        <f t="shared" si="216"/>
        <v>0</v>
      </c>
      <c r="AL179" s="121">
        <f t="shared" si="217"/>
        <v>0</v>
      </c>
      <c r="AM179" s="128">
        <f t="shared" si="218"/>
        <v>0</v>
      </c>
      <c r="AN179" s="129">
        <f t="shared" si="219"/>
        <v>0</v>
      </c>
      <c r="AO179" s="135"/>
      <c r="AP179" s="136"/>
      <c r="AQ179" s="120">
        <f t="shared" si="220"/>
        <v>0</v>
      </c>
      <c r="AR179" s="121">
        <f t="shared" si="221"/>
        <v>0</v>
      </c>
      <c r="AS179" s="135"/>
      <c r="AT179" s="136"/>
      <c r="AU179" s="120">
        <f t="shared" si="222"/>
        <v>0</v>
      </c>
      <c r="AV179" s="121">
        <f t="shared" si="223"/>
        <v>0</v>
      </c>
      <c r="AW179" s="128">
        <f t="shared" si="224"/>
        <v>0</v>
      </c>
      <c r="AX179" s="129">
        <f t="shared" si="225"/>
        <v>0</v>
      </c>
      <c r="AY179" s="137"/>
      <c r="AZ179" s="131">
        <f t="shared" si="226"/>
        <v>0</v>
      </c>
      <c r="BA179" s="132">
        <f t="shared" si="227"/>
        <v>0</v>
      </c>
      <c r="BB179" s="128">
        <f t="shared" si="228"/>
        <v>0</v>
      </c>
      <c r="BC179" s="129">
        <f t="shared" si="229"/>
        <v>0</v>
      </c>
      <c r="BD179" s="133">
        <f t="shared" si="230"/>
        <v>0</v>
      </c>
      <c r="BE179" s="134">
        <f t="shared" si="231"/>
        <v>0</v>
      </c>
      <c r="BF179" s="149"/>
      <c r="BG179" s="150"/>
      <c r="BH179" s="142">
        <f t="shared" si="232"/>
        <v>0</v>
      </c>
      <c r="BI179" s="143">
        <f t="shared" si="233"/>
        <v>0</v>
      </c>
      <c r="BJ179" s="149"/>
      <c r="BK179" s="150"/>
      <c r="BL179" s="142">
        <f t="shared" si="234"/>
        <v>0</v>
      </c>
      <c r="BM179" s="143">
        <f t="shared" si="235"/>
        <v>0</v>
      </c>
      <c r="BN179" s="149"/>
      <c r="BO179" s="150"/>
      <c r="BP179" s="142">
        <f t="shared" si="257"/>
        <v>0</v>
      </c>
      <c r="BQ179" s="143">
        <f t="shared" si="258"/>
        <v>0</v>
      </c>
      <c r="BR179" s="149"/>
      <c r="BS179" s="150"/>
      <c r="BT179" s="142">
        <f t="shared" si="236"/>
        <v>0</v>
      </c>
      <c r="BU179" s="143">
        <f t="shared" si="237"/>
        <v>0</v>
      </c>
      <c r="BV179" s="144">
        <f t="shared" si="238"/>
        <v>0</v>
      </c>
      <c r="BW179" s="145">
        <f t="shared" si="239"/>
        <v>0</v>
      </c>
      <c r="BX179" s="149"/>
      <c r="BY179" s="150"/>
      <c r="BZ179" s="142">
        <f t="shared" si="240"/>
        <v>0</v>
      </c>
      <c r="CA179" s="143">
        <f t="shared" si="241"/>
        <v>0</v>
      </c>
      <c r="CB179" s="146">
        <f t="shared" si="242"/>
        <v>0</v>
      </c>
      <c r="CC179" s="145">
        <f t="shared" si="243"/>
        <v>0</v>
      </c>
      <c r="CD179" s="150"/>
      <c r="CE179" s="147">
        <f t="shared" si="244"/>
        <v>0</v>
      </c>
      <c r="CF179" s="148">
        <f t="shared" si="245"/>
        <v>0</v>
      </c>
      <c r="CG179" s="146">
        <f t="shared" si="246"/>
        <v>0</v>
      </c>
      <c r="CH179" s="145">
        <f t="shared" si="247"/>
        <v>0</v>
      </c>
      <c r="CI179" s="149"/>
      <c r="CJ179" s="150"/>
      <c r="CK179" s="142">
        <f t="shared" si="248"/>
        <v>0</v>
      </c>
      <c r="CL179" s="143">
        <f t="shared" si="249"/>
        <v>0</v>
      </c>
      <c r="CM179" s="146">
        <f t="shared" si="250"/>
        <v>0</v>
      </c>
      <c r="CN179" s="145">
        <f t="shared" si="251"/>
        <v>0</v>
      </c>
      <c r="CO179" s="21">
        <f t="shared" si="252"/>
        <v>0</v>
      </c>
      <c r="CP179" s="22">
        <f t="shared" si="253"/>
        <v>0</v>
      </c>
      <c r="CQ179" s="2">
        <f t="shared" si="196"/>
        <v>0</v>
      </c>
      <c r="CR179" s="3">
        <f t="shared" si="197"/>
        <v>0</v>
      </c>
      <c r="CS179" s="4">
        <f t="shared" si="198"/>
        <v>0</v>
      </c>
      <c r="CT179" s="5">
        <f t="shared" si="199"/>
        <v>0</v>
      </c>
      <c r="CU179" s="23">
        <f t="shared" si="200"/>
        <v>0</v>
      </c>
      <c r="CV179" s="6">
        <f t="shared" si="201"/>
        <v>0</v>
      </c>
      <c r="CW179" s="20">
        <f t="shared" si="254"/>
        <v>0</v>
      </c>
      <c r="CX179" s="9" t="str">
        <f t="shared" si="255"/>
        <v>مؤجل(ة)</v>
      </c>
      <c r="CZ179" s="16"/>
      <c r="DA179" s="12"/>
    </row>
    <row r="180" spans="1:105" ht="29.25" hidden="1" customHeight="1" thickBot="1">
      <c r="B180" s="164">
        <f t="shared" si="256"/>
        <v>35</v>
      </c>
      <c r="C180" s="158"/>
      <c r="D180" s="165"/>
      <c r="E180" s="34"/>
      <c r="F180" s="32"/>
      <c r="G180" s="33"/>
      <c r="H180" s="28"/>
      <c r="I180" s="29"/>
      <c r="J180" s="30"/>
      <c r="K180" s="31"/>
      <c r="L180" s="18">
        <f t="shared" si="202"/>
        <v>0</v>
      </c>
      <c r="M180" s="19">
        <f t="shared" si="203"/>
        <v>0</v>
      </c>
      <c r="N180" s="149"/>
      <c r="O180" s="150"/>
      <c r="P180" s="120">
        <f t="shared" si="204"/>
        <v>0</v>
      </c>
      <c r="Q180" s="121">
        <f t="shared" si="205"/>
        <v>0</v>
      </c>
      <c r="R180" s="135"/>
      <c r="S180" s="136"/>
      <c r="T180" s="120">
        <f t="shared" si="206"/>
        <v>0</v>
      </c>
      <c r="U180" s="121">
        <f t="shared" si="207"/>
        <v>0</v>
      </c>
      <c r="V180" s="135"/>
      <c r="W180" s="136"/>
      <c r="X180" s="120">
        <f t="shared" si="208"/>
        <v>0</v>
      </c>
      <c r="Y180" s="121">
        <f t="shared" si="209"/>
        <v>0</v>
      </c>
      <c r="Z180" s="124">
        <f t="shared" si="210"/>
        <v>0</v>
      </c>
      <c r="AA180" s="125">
        <f t="shared" si="211"/>
        <v>0</v>
      </c>
      <c r="AB180" s="136"/>
      <c r="AC180" s="126">
        <f t="shared" si="212"/>
        <v>0</v>
      </c>
      <c r="AD180" s="127">
        <f t="shared" si="213"/>
        <v>0</v>
      </c>
      <c r="AE180" s="135"/>
      <c r="AF180" s="136"/>
      <c r="AG180" s="120">
        <f t="shared" si="214"/>
        <v>0</v>
      </c>
      <c r="AH180" s="121">
        <f t="shared" si="215"/>
        <v>0</v>
      </c>
      <c r="AI180" s="135"/>
      <c r="AJ180" s="136"/>
      <c r="AK180" s="120">
        <f t="shared" si="216"/>
        <v>0</v>
      </c>
      <c r="AL180" s="121">
        <f t="shared" si="217"/>
        <v>0</v>
      </c>
      <c r="AM180" s="128">
        <f t="shared" si="218"/>
        <v>0</v>
      </c>
      <c r="AN180" s="129">
        <f t="shared" si="219"/>
        <v>0</v>
      </c>
      <c r="AO180" s="135"/>
      <c r="AP180" s="136"/>
      <c r="AQ180" s="120">
        <f t="shared" si="220"/>
        <v>0</v>
      </c>
      <c r="AR180" s="121">
        <f t="shared" si="221"/>
        <v>0</v>
      </c>
      <c r="AS180" s="135"/>
      <c r="AT180" s="136"/>
      <c r="AU180" s="120">
        <f t="shared" si="222"/>
        <v>0</v>
      </c>
      <c r="AV180" s="121">
        <f t="shared" si="223"/>
        <v>0</v>
      </c>
      <c r="AW180" s="128">
        <f t="shared" si="224"/>
        <v>0</v>
      </c>
      <c r="AX180" s="129">
        <f t="shared" si="225"/>
        <v>0</v>
      </c>
      <c r="AY180" s="137"/>
      <c r="AZ180" s="131">
        <f t="shared" si="226"/>
        <v>0</v>
      </c>
      <c r="BA180" s="132">
        <f t="shared" si="227"/>
        <v>0</v>
      </c>
      <c r="BB180" s="128">
        <f t="shared" si="228"/>
        <v>0</v>
      </c>
      <c r="BC180" s="129">
        <f t="shared" si="229"/>
        <v>0</v>
      </c>
      <c r="BD180" s="133">
        <f t="shared" si="230"/>
        <v>0</v>
      </c>
      <c r="BE180" s="134">
        <f t="shared" si="231"/>
        <v>0</v>
      </c>
      <c r="BF180" s="149"/>
      <c r="BG180" s="150"/>
      <c r="BH180" s="142">
        <f t="shared" si="232"/>
        <v>0</v>
      </c>
      <c r="BI180" s="143">
        <f t="shared" si="233"/>
        <v>0</v>
      </c>
      <c r="BJ180" s="149"/>
      <c r="BK180" s="150"/>
      <c r="BL180" s="142">
        <f t="shared" si="234"/>
        <v>0</v>
      </c>
      <c r="BM180" s="143">
        <f t="shared" si="235"/>
        <v>0</v>
      </c>
      <c r="BN180" s="149"/>
      <c r="BO180" s="150"/>
      <c r="BP180" s="142">
        <f t="shared" si="257"/>
        <v>0</v>
      </c>
      <c r="BQ180" s="143">
        <f t="shared" si="258"/>
        <v>0</v>
      </c>
      <c r="BR180" s="149"/>
      <c r="BS180" s="150"/>
      <c r="BT180" s="142">
        <f t="shared" si="236"/>
        <v>0</v>
      </c>
      <c r="BU180" s="143">
        <f t="shared" si="237"/>
        <v>0</v>
      </c>
      <c r="BV180" s="144">
        <f t="shared" si="238"/>
        <v>0</v>
      </c>
      <c r="BW180" s="145">
        <f t="shared" si="239"/>
        <v>0</v>
      </c>
      <c r="BX180" s="149"/>
      <c r="BY180" s="150"/>
      <c r="BZ180" s="142">
        <f t="shared" si="240"/>
        <v>0</v>
      </c>
      <c r="CA180" s="143">
        <f t="shared" si="241"/>
        <v>0</v>
      </c>
      <c r="CB180" s="146">
        <f t="shared" si="242"/>
        <v>0</v>
      </c>
      <c r="CC180" s="145">
        <f t="shared" si="243"/>
        <v>0</v>
      </c>
      <c r="CD180" s="150"/>
      <c r="CE180" s="147">
        <f t="shared" si="244"/>
        <v>0</v>
      </c>
      <c r="CF180" s="148">
        <f t="shared" si="245"/>
        <v>0</v>
      </c>
      <c r="CG180" s="146">
        <f t="shared" si="246"/>
        <v>0</v>
      </c>
      <c r="CH180" s="145">
        <f t="shared" si="247"/>
        <v>0</v>
      </c>
      <c r="CI180" s="149"/>
      <c r="CJ180" s="150"/>
      <c r="CK180" s="142">
        <f t="shared" si="248"/>
        <v>0</v>
      </c>
      <c r="CL180" s="143">
        <f t="shared" si="249"/>
        <v>0</v>
      </c>
      <c r="CM180" s="146">
        <f t="shared" si="250"/>
        <v>0</v>
      </c>
      <c r="CN180" s="145">
        <f t="shared" si="251"/>
        <v>0</v>
      </c>
      <c r="CO180" s="21">
        <f t="shared" si="252"/>
        <v>0</v>
      </c>
      <c r="CP180" s="22">
        <f t="shared" si="253"/>
        <v>0</v>
      </c>
      <c r="CQ180" s="2">
        <f t="shared" si="196"/>
        <v>0</v>
      </c>
      <c r="CR180" s="3">
        <f t="shared" si="197"/>
        <v>0</v>
      </c>
      <c r="CS180" s="4">
        <f t="shared" si="198"/>
        <v>0</v>
      </c>
      <c r="CT180" s="5">
        <f t="shared" si="199"/>
        <v>0</v>
      </c>
      <c r="CU180" s="23">
        <f t="shared" si="200"/>
        <v>0</v>
      </c>
      <c r="CV180" s="6">
        <f t="shared" si="201"/>
        <v>0</v>
      </c>
      <c r="CW180" s="20">
        <f t="shared" si="254"/>
        <v>0</v>
      </c>
      <c r="CX180" s="9" t="str">
        <f t="shared" si="255"/>
        <v>مؤجل(ة)</v>
      </c>
      <c r="CY180" s="10"/>
      <c r="CZ180" s="15"/>
      <c r="DA180" s="12"/>
    </row>
    <row r="181" spans="1:105" ht="29.25" hidden="1" customHeight="1" thickBot="1">
      <c r="B181" s="164">
        <f t="shared" si="256"/>
        <v>36</v>
      </c>
      <c r="C181" s="167"/>
      <c r="D181" s="165"/>
      <c r="E181" s="11"/>
      <c r="F181" s="32"/>
      <c r="G181" s="33"/>
      <c r="H181" s="28"/>
      <c r="I181" s="29"/>
      <c r="J181" s="30"/>
      <c r="K181" s="31"/>
      <c r="L181" s="18">
        <f t="shared" si="202"/>
        <v>0</v>
      </c>
      <c r="M181" s="19">
        <f t="shared" si="203"/>
        <v>0</v>
      </c>
      <c r="N181" s="149"/>
      <c r="O181" s="150"/>
      <c r="P181" s="120">
        <f t="shared" si="204"/>
        <v>0</v>
      </c>
      <c r="Q181" s="121">
        <f t="shared" si="205"/>
        <v>0</v>
      </c>
      <c r="R181" s="135"/>
      <c r="S181" s="136"/>
      <c r="T181" s="120">
        <f t="shared" si="206"/>
        <v>0</v>
      </c>
      <c r="U181" s="121">
        <f t="shared" si="207"/>
        <v>0</v>
      </c>
      <c r="V181" s="135"/>
      <c r="W181" s="136"/>
      <c r="X181" s="120">
        <f t="shared" si="208"/>
        <v>0</v>
      </c>
      <c r="Y181" s="121">
        <f t="shared" si="209"/>
        <v>0</v>
      </c>
      <c r="Z181" s="124">
        <f t="shared" si="210"/>
        <v>0</v>
      </c>
      <c r="AA181" s="125">
        <f t="shared" si="211"/>
        <v>0</v>
      </c>
      <c r="AB181" s="136"/>
      <c r="AC181" s="126">
        <f t="shared" si="212"/>
        <v>0</v>
      </c>
      <c r="AD181" s="127">
        <f t="shared" si="213"/>
        <v>0</v>
      </c>
      <c r="AE181" s="135"/>
      <c r="AF181" s="136"/>
      <c r="AG181" s="120">
        <f t="shared" si="214"/>
        <v>0</v>
      </c>
      <c r="AH181" s="121">
        <f t="shared" si="215"/>
        <v>0</v>
      </c>
      <c r="AI181" s="135"/>
      <c r="AJ181" s="136"/>
      <c r="AK181" s="120">
        <f t="shared" si="216"/>
        <v>0</v>
      </c>
      <c r="AL181" s="121">
        <f t="shared" si="217"/>
        <v>0</v>
      </c>
      <c r="AM181" s="128">
        <f t="shared" si="218"/>
        <v>0</v>
      </c>
      <c r="AN181" s="129">
        <f t="shared" si="219"/>
        <v>0</v>
      </c>
      <c r="AO181" s="135"/>
      <c r="AP181" s="136"/>
      <c r="AQ181" s="120">
        <f t="shared" si="220"/>
        <v>0</v>
      </c>
      <c r="AR181" s="121">
        <f t="shared" si="221"/>
        <v>0</v>
      </c>
      <c r="AS181" s="135"/>
      <c r="AT181" s="136"/>
      <c r="AU181" s="120">
        <f t="shared" si="222"/>
        <v>0</v>
      </c>
      <c r="AV181" s="121">
        <f t="shared" si="223"/>
        <v>0</v>
      </c>
      <c r="AW181" s="128">
        <f t="shared" si="224"/>
        <v>0</v>
      </c>
      <c r="AX181" s="129">
        <f t="shared" si="225"/>
        <v>0</v>
      </c>
      <c r="AY181" s="137"/>
      <c r="AZ181" s="131">
        <f t="shared" si="226"/>
        <v>0</v>
      </c>
      <c r="BA181" s="132">
        <f t="shared" si="227"/>
        <v>0</v>
      </c>
      <c r="BB181" s="128">
        <f t="shared" si="228"/>
        <v>0</v>
      </c>
      <c r="BC181" s="129">
        <f t="shared" si="229"/>
        <v>0</v>
      </c>
      <c r="BD181" s="133">
        <f t="shared" si="230"/>
        <v>0</v>
      </c>
      <c r="BE181" s="134">
        <f t="shared" si="231"/>
        <v>0</v>
      </c>
      <c r="BF181" s="149"/>
      <c r="BG181" s="150"/>
      <c r="BH181" s="142">
        <f t="shared" si="232"/>
        <v>0</v>
      </c>
      <c r="BI181" s="143">
        <f t="shared" si="233"/>
        <v>0</v>
      </c>
      <c r="BJ181" s="149"/>
      <c r="BK181" s="150"/>
      <c r="BL181" s="142">
        <f t="shared" si="234"/>
        <v>0</v>
      </c>
      <c r="BM181" s="143">
        <f t="shared" si="235"/>
        <v>0</v>
      </c>
      <c r="BN181" s="149"/>
      <c r="BO181" s="150"/>
      <c r="BP181" s="142">
        <f t="shared" si="257"/>
        <v>0</v>
      </c>
      <c r="BQ181" s="143">
        <f t="shared" si="258"/>
        <v>0</v>
      </c>
      <c r="BR181" s="149"/>
      <c r="BS181" s="150"/>
      <c r="BT181" s="142">
        <f t="shared" si="236"/>
        <v>0</v>
      </c>
      <c r="BU181" s="143">
        <f t="shared" si="237"/>
        <v>0</v>
      </c>
      <c r="BV181" s="144">
        <f t="shared" si="238"/>
        <v>0</v>
      </c>
      <c r="BW181" s="145">
        <f t="shared" si="239"/>
        <v>0</v>
      </c>
      <c r="BX181" s="149"/>
      <c r="BY181" s="150"/>
      <c r="BZ181" s="142">
        <f t="shared" si="240"/>
        <v>0</v>
      </c>
      <c r="CA181" s="143">
        <f t="shared" si="241"/>
        <v>0</v>
      </c>
      <c r="CB181" s="146">
        <f t="shared" si="242"/>
        <v>0</v>
      </c>
      <c r="CC181" s="145">
        <f t="shared" si="243"/>
        <v>0</v>
      </c>
      <c r="CD181" s="150"/>
      <c r="CE181" s="147">
        <f t="shared" si="244"/>
        <v>0</v>
      </c>
      <c r="CF181" s="148">
        <f t="shared" si="245"/>
        <v>0</v>
      </c>
      <c r="CG181" s="146">
        <f t="shared" si="246"/>
        <v>0</v>
      </c>
      <c r="CH181" s="145">
        <f t="shared" si="247"/>
        <v>0</v>
      </c>
      <c r="CI181" s="149"/>
      <c r="CJ181" s="150"/>
      <c r="CK181" s="142">
        <f t="shared" si="248"/>
        <v>0</v>
      </c>
      <c r="CL181" s="143">
        <f t="shared" si="249"/>
        <v>0</v>
      </c>
      <c r="CM181" s="146">
        <f t="shared" si="250"/>
        <v>0</v>
      </c>
      <c r="CN181" s="145">
        <f t="shared" si="251"/>
        <v>0</v>
      </c>
      <c r="CO181" s="21">
        <f t="shared" si="252"/>
        <v>0</v>
      </c>
      <c r="CP181" s="22">
        <f t="shared" si="253"/>
        <v>0</v>
      </c>
      <c r="CQ181" s="2">
        <f t="shared" si="196"/>
        <v>0</v>
      </c>
      <c r="CR181" s="3">
        <f t="shared" si="197"/>
        <v>0</v>
      </c>
      <c r="CS181" s="4">
        <f t="shared" si="198"/>
        <v>0</v>
      </c>
      <c r="CT181" s="5">
        <f t="shared" si="199"/>
        <v>0</v>
      </c>
      <c r="CU181" s="23">
        <f t="shared" si="200"/>
        <v>0</v>
      </c>
      <c r="CV181" s="6">
        <f t="shared" si="201"/>
        <v>0</v>
      </c>
      <c r="CW181" s="20">
        <f t="shared" si="254"/>
        <v>0</v>
      </c>
      <c r="CX181" s="9" t="str">
        <f t="shared" si="255"/>
        <v>مؤجل(ة)</v>
      </c>
      <c r="CZ181" s="16"/>
      <c r="DA181" s="12"/>
    </row>
    <row r="182" spans="1:105" ht="29.25" hidden="1" customHeight="1" thickBot="1">
      <c r="B182" s="164">
        <f t="shared" si="256"/>
        <v>37</v>
      </c>
      <c r="C182" s="167"/>
      <c r="D182" s="165"/>
      <c r="E182" s="13"/>
      <c r="F182" s="32"/>
      <c r="G182" s="33"/>
      <c r="H182" s="28"/>
      <c r="I182" s="29"/>
      <c r="J182" s="30"/>
      <c r="K182" s="31"/>
      <c r="L182" s="18">
        <f t="shared" si="202"/>
        <v>0</v>
      </c>
      <c r="M182" s="19">
        <f t="shared" si="203"/>
        <v>0</v>
      </c>
      <c r="N182" s="149"/>
      <c r="O182" s="150"/>
      <c r="P182" s="120">
        <f t="shared" si="204"/>
        <v>0</v>
      </c>
      <c r="Q182" s="121">
        <f t="shared" si="205"/>
        <v>0</v>
      </c>
      <c r="R182" s="135"/>
      <c r="S182" s="136"/>
      <c r="T182" s="120">
        <f t="shared" si="206"/>
        <v>0</v>
      </c>
      <c r="U182" s="121">
        <f t="shared" si="207"/>
        <v>0</v>
      </c>
      <c r="V182" s="135"/>
      <c r="W182" s="136"/>
      <c r="X182" s="120">
        <f t="shared" si="208"/>
        <v>0</v>
      </c>
      <c r="Y182" s="121">
        <f t="shared" si="209"/>
        <v>0</v>
      </c>
      <c r="Z182" s="124">
        <f t="shared" si="210"/>
        <v>0</v>
      </c>
      <c r="AA182" s="125">
        <f t="shared" si="211"/>
        <v>0</v>
      </c>
      <c r="AB182" s="136"/>
      <c r="AC182" s="126">
        <f t="shared" si="212"/>
        <v>0</v>
      </c>
      <c r="AD182" s="127">
        <f t="shared" si="213"/>
        <v>0</v>
      </c>
      <c r="AE182" s="135"/>
      <c r="AF182" s="136"/>
      <c r="AG182" s="120">
        <f t="shared" si="214"/>
        <v>0</v>
      </c>
      <c r="AH182" s="121">
        <f t="shared" si="215"/>
        <v>0</v>
      </c>
      <c r="AI182" s="135"/>
      <c r="AJ182" s="136"/>
      <c r="AK182" s="120">
        <f t="shared" si="216"/>
        <v>0</v>
      </c>
      <c r="AL182" s="121">
        <f t="shared" si="217"/>
        <v>0</v>
      </c>
      <c r="AM182" s="128">
        <f t="shared" si="218"/>
        <v>0</v>
      </c>
      <c r="AN182" s="129">
        <f t="shared" si="219"/>
        <v>0</v>
      </c>
      <c r="AO182" s="135"/>
      <c r="AP182" s="136"/>
      <c r="AQ182" s="120">
        <f t="shared" si="220"/>
        <v>0</v>
      </c>
      <c r="AR182" s="121">
        <f t="shared" si="221"/>
        <v>0</v>
      </c>
      <c r="AS182" s="135"/>
      <c r="AT182" s="136"/>
      <c r="AU182" s="120">
        <f t="shared" si="222"/>
        <v>0</v>
      </c>
      <c r="AV182" s="121">
        <f t="shared" si="223"/>
        <v>0</v>
      </c>
      <c r="AW182" s="128">
        <f t="shared" si="224"/>
        <v>0</v>
      </c>
      <c r="AX182" s="129">
        <f t="shared" si="225"/>
        <v>0</v>
      </c>
      <c r="AY182" s="137"/>
      <c r="AZ182" s="131">
        <f t="shared" si="226"/>
        <v>0</v>
      </c>
      <c r="BA182" s="132">
        <f t="shared" si="227"/>
        <v>0</v>
      </c>
      <c r="BB182" s="128">
        <f t="shared" si="228"/>
        <v>0</v>
      </c>
      <c r="BC182" s="129">
        <f t="shared" si="229"/>
        <v>0</v>
      </c>
      <c r="BD182" s="133">
        <f t="shared" si="230"/>
        <v>0</v>
      </c>
      <c r="BE182" s="134">
        <f t="shared" si="231"/>
        <v>0</v>
      </c>
      <c r="BF182" s="149"/>
      <c r="BG182" s="150"/>
      <c r="BH182" s="142">
        <f t="shared" si="232"/>
        <v>0</v>
      </c>
      <c r="BI182" s="143">
        <f t="shared" si="233"/>
        <v>0</v>
      </c>
      <c r="BJ182" s="149"/>
      <c r="BK182" s="150"/>
      <c r="BL182" s="142">
        <f t="shared" si="234"/>
        <v>0</v>
      </c>
      <c r="BM182" s="143">
        <f t="shared" si="235"/>
        <v>0</v>
      </c>
      <c r="BN182" s="149"/>
      <c r="BO182" s="150"/>
      <c r="BP182" s="142">
        <f t="shared" si="257"/>
        <v>0</v>
      </c>
      <c r="BQ182" s="143">
        <f t="shared" si="258"/>
        <v>0</v>
      </c>
      <c r="BR182" s="149"/>
      <c r="BS182" s="150"/>
      <c r="BT182" s="142">
        <f t="shared" si="236"/>
        <v>0</v>
      </c>
      <c r="BU182" s="143">
        <f t="shared" si="237"/>
        <v>0</v>
      </c>
      <c r="BV182" s="144">
        <f t="shared" si="238"/>
        <v>0</v>
      </c>
      <c r="BW182" s="145">
        <f t="shared" si="239"/>
        <v>0</v>
      </c>
      <c r="BX182" s="149"/>
      <c r="BY182" s="150"/>
      <c r="BZ182" s="142">
        <f t="shared" si="240"/>
        <v>0</v>
      </c>
      <c r="CA182" s="143">
        <f t="shared" si="241"/>
        <v>0</v>
      </c>
      <c r="CB182" s="146">
        <f t="shared" si="242"/>
        <v>0</v>
      </c>
      <c r="CC182" s="145">
        <f t="shared" si="243"/>
        <v>0</v>
      </c>
      <c r="CD182" s="150"/>
      <c r="CE182" s="147">
        <f t="shared" si="244"/>
        <v>0</v>
      </c>
      <c r="CF182" s="148">
        <f t="shared" si="245"/>
        <v>0</v>
      </c>
      <c r="CG182" s="146">
        <f t="shared" si="246"/>
        <v>0</v>
      </c>
      <c r="CH182" s="145">
        <f t="shared" si="247"/>
        <v>0</v>
      </c>
      <c r="CI182" s="149"/>
      <c r="CJ182" s="150"/>
      <c r="CK182" s="142">
        <f t="shared" si="248"/>
        <v>0</v>
      </c>
      <c r="CL182" s="143">
        <f t="shared" si="249"/>
        <v>0</v>
      </c>
      <c r="CM182" s="146">
        <f t="shared" si="250"/>
        <v>0</v>
      </c>
      <c r="CN182" s="145">
        <f t="shared" si="251"/>
        <v>0</v>
      </c>
      <c r="CO182" s="21">
        <f t="shared" si="252"/>
        <v>0</v>
      </c>
      <c r="CP182" s="22">
        <f t="shared" si="253"/>
        <v>0</v>
      </c>
      <c r="CQ182" s="2">
        <f t="shared" si="196"/>
        <v>0</v>
      </c>
      <c r="CR182" s="3">
        <f t="shared" si="197"/>
        <v>0</v>
      </c>
      <c r="CS182" s="4">
        <f t="shared" si="198"/>
        <v>0</v>
      </c>
      <c r="CT182" s="5">
        <f t="shared" si="199"/>
        <v>0</v>
      </c>
      <c r="CU182" s="23">
        <f t="shared" si="200"/>
        <v>0</v>
      </c>
      <c r="CV182" s="6">
        <f t="shared" si="201"/>
        <v>0</v>
      </c>
      <c r="CW182" s="20">
        <f t="shared" si="254"/>
        <v>0</v>
      </c>
      <c r="CX182" s="9" t="str">
        <f t="shared" si="255"/>
        <v>مؤجل(ة)</v>
      </c>
      <c r="CY182" s="10"/>
      <c r="CZ182" s="15"/>
      <c r="DA182" s="12"/>
    </row>
    <row r="183" spans="1:105" ht="29.25" hidden="1" customHeight="1" thickBot="1">
      <c r="B183" s="164">
        <f t="shared" si="256"/>
        <v>38</v>
      </c>
      <c r="C183" s="167"/>
      <c r="D183" s="165"/>
      <c r="E183" s="13"/>
      <c r="F183" s="32"/>
      <c r="G183" s="33"/>
      <c r="H183" s="28"/>
      <c r="I183" s="29"/>
      <c r="J183" s="30"/>
      <c r="K183" s="31"/>
      <c r="L183" s="18">
        <f t="shared" si="202"/>
        <v>0</v>
      </c>
      <c r="M183" s="19">
        <f t="shared" si="203"/>
        <v>0</v>
      </c>
      <c r="N183" s="149"/>
      <c r="O183" s="150"/>
      <c r="P183" s="120">
        <f t="shared" si="204"/>
        <v>0</v>
      </c>
      <c r="Q183" s="121">
        <f t="shared" si="205"/>
        <v>0</v>
      </c>
      <c r="R183" s="135"/>
      <c r="S183" s="136"/>
      <c r="T183" s="120">
        <f t="shared" si="206"/>
        <v>0</v>
      </c>
      <c r="U183" s="121">
        <f t="shared" si="207"/>
        <v>0</v>
      </c>
      <c r="V183" s="135"/>
      <c r="W183" s="136"/>
      <c r="X183" s="120">
        <f t="shared" si="208"/>
        <v>0</v>
      </c>
      <c r="Y183" s="121">
        <f t="shared" si="209"/>
        <v>0</v>
      </c>
      <c r="Z183" s="124">
        <f t="shared" si="210"/>
        <v>0</v>
      </c>
      <c r="AA183" s="125">
        <f t="shared" si="211"/>
        <v>0</v>
      </c>
      <c r="AB183" s="136"/>
      <c r="AC183" s="126">
        <f t="shared" si="212"/>
        <v>0</v>
      </c>
      <c r="AD183" s="127">
        <f t="shared" si="213"/>
        <v>0</v>
      </c>
      <c r="AE183" s="135"/>
      <c r="AF183" s="136"/>
      <c r="AG183" s="120">
        <f t="shared" si="214"/>
        <v>0</v>
      </c>
      <c r="AH183" s="121">
        <f t="shared" si="215"/>
        <v>0</v>
      </c>
      <c r="AI183" s="135"/>
      <c r="AJ183" s="136"/>
      <c r="AK183" s="120">
        <f t="shared" si="216"/>
        <v>0</v>
      </c>
      <c r="AL183" s="121">
        <f t="shared" si="217"/>
        <v>0</v>
      </c>
      <c r="AM183" s="128">
        <f t="shared" si="218"/>
        <v>0</v>
      </c>
      <c r="AN183" s="129">
        <f t="shared" si="219"/>
        <v>0</v>
      </c>
      <c r="AO183" s="135"/>
      <c r="AP183" s="136"/>
      <c r="AQ183" s="120">
        <f t="shared" si="220"/>
        <v>0</v>
      </c>
      <c r="AR183" s="121">
        <f t="shared" si="221"/>
        <v>0</v>
      </c>
      <c r="AS183" s="135"/>
      <c r="AT183" s="136"/>
      <c r="AU183" s="120">
        <f t="shared" si="222"/>
        <v>0</v>
      </c>
      <c r="AV183" s="121">
        <f t="shared" si="223"/>
        <v>0</v>
      </c>
      <c r="AW183" s="128">
        <f t="shared" si="224"/>
        <v>0</v>
      </c>
      <c r="AX183" s="129">
        <f t="shared" si="225"/>
        <v>0</v>
      </c>
      <c r="AY183" s="137"/>
      <c r="AZ183" s="131">
        <f t="shared" si="226"/>
        <v>0</v>
      </c>
      <c r="BA183" s="132">
        <f t="shared" si="227"/>
        <v>0</v>
      </c>
      <c r="BB183" s="128">
        <f t="shared" si="228"/>
        <v>0</v>
      </c>
      <c r="BC183" s="129">
        <f t="shared" si="229"/>
        <v>0</v>
      </c>
      <c r="BD183" s="133">
        <f t="shared" si="230"/>
        <v>0</v>
      </c>
      <c r="BE183" s="134">
        <f t="shared" si="231"/>
        <v>0</v>
      </c>
      <c r="BF183" s="149"/>
      <c r="BG183" s="150"/>
      <c r="BH183" s="142">
        <f t="shared" si="232"/>
        <v>0</v>
      </c>
      <c r="BI183" s="143">
        <f t="shared" si="233"/>
        <v>0</v>
      </c>
      <c r="BJ183" s="149"/>
      <c r="BK183" s="150"/>
      <c r="BL183" s="142">
        <f t="shared" si="234"/>
        <v>0</v>
      </c>
      <c r="BM183" s="143">
        <f t="shared" si="235"/>
        <v>0</v>
      </c>
      <c r="BN183" s="149"/>
      <c r="BO183" s="150"/>
      <c r="BP183" s="142">
        <f t="shared" si="257"/>
        <v>0</v>
      </c>
      <c r="BQ183" s="143">
        <f t="shared" si="258"/>
        <v>0</v>
      </c>
      <c r="BR183" s="149"/>
      <c r="BS183" s="150"/>
      <c r="BT183" s="142">
        <f t="shared" si="236"/>
        <v>0</v>
      </c>
      <c r="BU183" s="143">
        <f t="shared" si="237"/>
        <v>0</v>
      </c>
      <c r="BV183" s="144">
        <f t="shared" si="238"/>
        <v>0</v>
      </c>
      <c r="BW183" s="145">
        <f t="shared" si="239"/>
        <v>0</v>
      </c>
      <c r="BX183" s="149"/>
      <c r="BY183" s="150"/>
      <c r="BZ183" s="142">
        <f t="shared" si="240"/>
        <v>0</v>
      </c>
      <c r="CA183" s="143">
        <f t="shared" si="241"/>
        <v>0</v>
      </c>
      <c r="CB183" s="146">
        <f t="shared" si="242"/>
        <v>0</v>
      </c>
      <c r="CC183" s="145">
        <f t="shared" si="243"/>
        <v>0</v>
      </c>
      <c r="CD183" s="150"/>
      <c r="CE183" s="147">
        <f t="shared" si="244"/>
        <v>0</v>
      </c>
      <c r="CF183" s="148">
        <f t="shared" si="245"/>
        <v>0</v>
      </c>
      <c r="CG183" s="146">
        <f t="shared" si="246"/>
        <v>0</v>
      </c>
      <c r="CH183" s="145">
        <f t="shared" si="247"/>
        <v>0</v>
      </c>
      <c r="CI183" s="149"/>
      <c r="CJ183" s="150"/>
      <c r="CK183" s="142">
        <f t="shared" si="248"/>
        <v>0</v>
      </c>
      <c r="CL183" s="143">
        <f t="shared" si="249"/>
        <v>0</v>
      </c>
      <c r="CM183" s="146">
        <f t="shared" si="250"/>
        <v>0</v>
      </c>
      <c r="CN183" s="145">
        <f t="shared" si="251"/>
        <v>0</v>
      </c>
      <c r="CO183" s="21">
        <f t="shared" si="252"/>
        <v>0</v>
      </c>
      <c r="CP183" s="22">
        <f t="shared" si="253"/>
        <v>0</v>
      </c>
      <c r="CQ183" s="2">
        <f t="shared" si="196"/>
        <v>0</v>
      </c>
      <c r="CR183" s="3">
        <f t="shared" si="197"/>
        <v>0</v>
      </c>
      <c r="CS183" s="4">
        <f t="shared" si="198"/>
        <v>0</v>
      </c>
      <c r="CT183" s="5">
        <f t="shared" si="199"/>
        <v>0</v>
      </c>
      <c r="CU183" s="23">
        <f t="shared" si="200"/>
        <v>0</v>
      </c>
      <c r="CV183" s="6">
        <f t="shared" si="201"/>
        <v>0</v>
      </c>
      <c r="CW183" s="20">
        <f t="shared" si="254"/>
        <v>0</v>
      </c>
      <c r="CX183" s="9" t="str">
        <f t="shared" si="255"/>
        <v>مؤجل(ة)</v>
      </c>
      <c r="CY183" s="10"/>
      <c r="CZ183" s="15"/>
      <c r="DA183" s="12"/>
    </row>
    <row r="184" spans="1:105" ht="29.25" hidden="1" customHeight="1" thickBot="1">
      <c r="B184" s="164">
        <f>B183+1</f>
        <v>39</v>
      </c>
      <c r="C184" s="167"/>
      <c r="D184" s="165"/>
      <c r="E184" s="13"/>
      <c r="F184" s="32"/>
      <c r="G184" s="33"/>
      <c r="H184" s="28"/>
      <c r="I184" s="29"/>
      <c r="J184" s="30"/>
      <c r="K184" s="31"/>
      <c r="L184" s="18">
        <f t="shared" si="202"/>
        <v>0</v>
      </c>
      <c r="M184" s="19">
        <f t="shared" si="203"/>
        <v>0</v>
      </c>
      <c r="N184" s="149"/>
      <c r="O184" s="150"/>
      <c r="P184" s="120">
        <f t="shared" si="204"/>
        <v>0</v>
      </c>
      <c r="Q184" s="121">
        <f t="shared" si="205"/>
        <v>0</v>
      </c>
      <c r="R184" s="135"/>
      <c r="S184" s="136"/>
      <c r="T184" s="120">
        <f t="shared" si="206"/>
        <v>0</v>
      </c>
      <c r="U184" s="121">
        <f t="shared" si="207"/>
        <v>0</v>
      </c>
      <c r="V184" s="135"/>
      <c r="W184" s="136"/>
      <c r="X184" s="120">
        <f t="shared" si="208"/>
        <v>0</v>
      </c>
      <c r="Y184" s="121">
        <f t="shared" si="209"/>
        <v>0</v>
      </c>
      <c r="Z184" s="124">
        <f t="shared" si="210"/>
        <v>0</v>
      </c>
      <c r="AA184" s="125">
        <f t="shared" si="211"/>
        <v>0</v>
      </c>
      <c r="AB184" s="136"/>
      <c r="AC184" s="126">
        <f t="shared" si="212"/>
        <v>0</v>
      </c>
      <c r="AD184" s="127">
        <f t="shared" si="213"/>
        <v>0</v>
      </c>
      <c r="AE184" s="135"/>
      <c r="AF184" s="136"/>
      <c r="AG184" s="120">
        <f t="shared" si="214"/>
        <v>0</v>
      </c>
      <c r="AH184" s="121">
        <f t="shared" si="215"/>
        <v>0</v>
      </c>
      <c r="AI184" s="135"/>
      <c r="AJ184" s="136"/>
      <c r="AK184" s="120">
        <f t="shared" si="216"/>
        <v>0</v>
      </c>
      <c r="AL184" s="121">
        <f t="shared" si="217"/>
        <v>0</v>
      </c>
      <c r="AM184" s="128">
        <f t="shared" si="218"/>
        <v>0</v>
      </c>
      <c r="AN184" s="129">
        <f t="shared" si="219"/>
        <v>0</v>
      </c>
      <c r="AO184" s="135"/>
      <c r="AP184" s="136"/>
      <c r="AQ184" s="120">
        <f t="shared" si="220"/>
        <v>0</v>
      </c>
      <c r="AR184" s="121">
        <f t="shared" si="221"/>
        <v>0</v>
      </c>
      <c r="AS184" s="135"/>
      <c r="AT184" s="136"/>
      <c r="AU184" s="120">
        <f t="shared" si="222"/>
        <v>0</v>
      </c>
      <c r="AV184" s="121">
        <f t="shared" si="223"/>
        <v>0</v>
      </c>
      <c r="AW184" s="128">
        <f t="shared" si="224"/>
        <v>0</v>
      </c>
      <c r="AX184" s="129">
        <f t="shared" si="225"/>
        <v>0</v>
      </c>
      <c r="AY184" s="137"/>
      <c r="AZ184" s="131">
        <f t="shared" si="226"/>
        <v>0</v>
      </c>
      <c r="BA184" s="132">
        <f t="shared" si="227"/>
        <v>0</v>
      </c>
      <c r="BB184" s="128">
        <f t="shared" si="228"/>
        <v>0</v>
      </c>
      <c r="BC184" s="129">
        <f t="shared" si="229"/>
        <v>0</v>
      </c>
      <c r="BD184" s="133">
        <f t="shared" si="230"/>
        <v>0</v>
      </c>
      <c r="BE184" s="134">
        <f t="shared" si="231"/>
        <v>0</v>
      </c>
      <c r="BF184" s="149"/>
      <c r="BG184" s="150"/>
      <c r="BH184" s="142">
        <f t="shared" si="232"/>
        <v>0</v>
      </c>
      <c r="BI184" s="143">
        <f t="shared" si="233"/>
        <v>0</v>
      </c>
      <c r="BJ184" s="149"/>
      <c r="BK184" s="150"/>
      <c r="BL184" s="142">
        <f t="shared" si="234"/>
        <v>0</v>
      </c>
      <c r="BM184" s="143">
        <f t="shared" si="235"/>
        <v>0</v>
      </c>
      <c r="BN184" s="149"/>
      <c r="BO184" s="150"/>
      <c r="BP184" s="142">
        <f t="shared" si="257"/>
        <v>0</v>
      </c>
      <c r="BQ184" s="143">
        <f t="shared" si="258"/>
        <v>0</v>
      </c>
      <c r="BR184" s="149"/>
      <c r="BS184" s="150"/>
      <c r="BT184" s="142">
        <f t="shared" si="236"/>
        <v>0</v>
      </c>
      <c r="BU184" s="143">
        <f t="shared" si="237"/>
        <v>0</v>
      </c>
      <c r="BV184" s="144">
        <f t="shared" si="238"/>
        <v>0</v>
      </c>
      <c r="BW184" s="145">
        <f t="shared" si="239"/>
        <v>0</v>
      </c>
      <c r="BX184" s="149"/>
      <c r="BY184" s="150"/>
      <c r="BZ184" s="142">
        <f t="shared" si="240"/>
        <v>0</v>
      </c>
      <c r="CA184" s="143">
        <f t="shared" si="241"/>
        <v>0</v>
      </c>
      <c r="CB184" s="146">
        <f t="shared" si="242"/>
        <v>0</v>
      </c>
      <c r="CC184" s="145">
        <f t="shared" si="243"/>
        <v>0</v>
      </c>
      <c r="CD184" s="150"/>
      <c r="CE184" s="147">
        <f t="shared" si="244"/>
        <v>0</v>
      </c>
      <c r="CF184" s="148">
        <f t="shared" si="245"/>
        <v>0</v>
      </c>
      <c r="CG184" s="146">
        <f t="shared" si="246"/>
        <v>0</v>
      </c>
      <c r="CH184" s="145">
        <f t="shared" si="247"/>
        <v>0</v>
      </c>
      <c r="CI184" s="149"/>
      <c r="CJ184" s="150"/>
      <c r="CK184" s="142">
        <f t="shared" si="248"/>
        <v>0</v>
      </c>
      <c r="CL184" s="143">
        <f t="shared" si="249"/>
        <v>0</v>
      </c>
      <c r="CM184" s="146">
        <f t="shared" si="250"/>
        <v>0</v>
      </c>
      <c r="CN184" s="145">
        <f t="shared" si="251"/>
        <v>0</v>
      </c>
      <c r="CO184" s="21">
        <f t="shared" si="252"/>
        <v>0</v>
      </c>
      <c r="CP184" s="22">
        <f t="shared" si="253"/>
        <v>0</v>
      </c>
      <c r="CQ184" s="2">
        <f t="shared" si="196"/>
        <v>0</v>
      </c>
      <c r="CR184" s="3">
        <f t="shared" si="197"/>
        <v>0</v>
      </c>
      <c r="CS184" s="4">
        <f t="shared" si="198"/>
        <v>0</v>
      </c>
      <c r="CT184" s="5">
        <f t="shared" si="199"/>
        <v>0</v>
      </c>
      <c r="CU184" s="23">
        <f t="shared" si="200"/>
        <v>0</v>
      </c>
      <c r="CV184" s="6">
        <f t="shared" si="201"/>
        <v>0</v>
      </c>
      <c r="CW184" s="20">
        <f t="shared" si="254"/>
        <v>0</v>
      </c>
      <c r="CX184" s="9" t="s">
        <v>94</v>
      </c>
      <c r="CY184" s="10"/>
      <c r="CZ184" s="15"/>
      <c r="DA184" s="12"/>
    </row>
    <row r="185" spans="1:105" ht="28.5" customHeight="1">
      <c r="B185" s="307" t="s">
        <v>14</v>
      </c>
      <c r="C185" s="308"/>
      <c r="D185" s="308"/>
      <c r="E185" s="309"/>
      <c r="F185" s="89"/>
      <c r="G185" s="89"/>
      <c r="H185" s="89"/>
      <c r="I185" s="89"/>
      <c r="J185" s="89"/>
      <c r="K185" s="89"/>
      <c r="L185" s="89"/>
      <c r="M185" s="89"/>
      <c r="N185" s="199" t="s">
        <v>12</v>
      </c>
      <c r="O185" s="200"/>
      <c r="P185" s="200"/>
      <c r="Q185" s="201"/>
      <c r="R185" s="199" t="s">
        <v>12</v>
      </c>
      <c r="S185" s="200"/>
      <c r="T185" s="200"/>
      <c r="U185" s="201"/>
      <c r="V185" s="199" t="s">
        <v>12</v>
      </c>
      <c r="W185" s="200"/>
      <c r="X185" s="200"/>
      <c r="Y185" s="201"/>
      <c r="Z185" s="89"/>
      <c r="AA185" s="89"/>
      <c r="AB185" s="231" t="s">
        <v>12</v>
      </c>
      <c r="AC185" s="232"/>
      <c r="AD185" s="233"/>
      <c r="AE185" s="234" t="s">
        <v>12</v>
      </c>
      <c r="AF185" s="235"/>
      <c r="AG185" s="235"/>
      <c r="AH185" s="236"/>
      <c r="AI185" s="199" t="s">
        <v>12</v>
      </c>
      <c r="AJ185" s="200"/>
      <c r="AK185" s="200"/>
      <c r="AL185" s="201"/>
      <c r="AM185" s="89"/>
      <c r="AN185" s="89"/>
      <c r="AO185" s="199" t="s">
        <v>12</v>
      </c>
      <c r="AP185" s="200"/>
      <c r="AQ185" s="200"/>
      <c r="AR185" s="201"/>
      <c r="AS185" s="199" t="s">
        <v>12</v>
      </c>
      <c r="AT185" s="200"/>
      <c r="AU185" s="200"/>
      <c r="AV185" s="201"/>
      <c r="AW185" s="89"/>
      <c r="AX185" s="89"/>
      <c r="AY185" s="231" t="s">
        <v>12</v>
      </c>
      <c r="AZ185" s="232"/>
      <c r="BA185" s="233"/>
      <c r="BB185" s="237" t="s">
        <v>13</v>
      </c>
      <c r="BC185" s="238"/>
      <c r="BD185" s="238"/>
      <c r="BE185" s="238"/>
      <c r="BF185" s="199" t="s">
        <v>12</v>
      </c>
      <c r="BG185" s="200"/>
      <c r="BH185" s="200"/>
      <c r="BI185" s="201"/>
      <c r="BJ185" s="199" t="s">
        <v>12</v>
      </c>
      <c r="BK185" s="200"/>
      <c r="BL185" s="200"/>
      <c r="BM185" s="201"/>
      <c r="BN185" s="199" t="s">
        <v>12</v>
      </c>
      <c r="BO185" s="200"/>
      <c r="BP185" s="200"/>
      <c r="BQ185" s="201"/>
      <c r="BR185" s="199" t="s">
        <v>12</v>
      </c>
      <c r="BS185" s="200"/>
      <c r="BT185" s="200"/>
      <c r="BU185" s="201"/>
      <c r="BV185" s="90"/>
      <c r="BW185" s="91"/>
      <c r="BX185" s="199" t="s">
        <v>12</v>
      </c>
      <c r="BY185" s="200"/>
      <c r="BZ185" s="200"/>
      <c r="CA185" s="201"/>
      <c r="CB185" s="92"/>
      <c r="CC185" s="91"/>
      <c r="CD185" s="231" t="s">
        <v>12</v>
      </c>
      <c r="CE185" s="232"/>
      <c r="CF185" s="233"/>
      <c r="CG185" s="92"/>
      <c r="CH185" s="93"/>
      <c r="CI185" s="199" t="s">
        <v>12</v>
      </c>
      <c r="CJ185" s="200"/>
      <c r="CK185" s="200"/>
      <c r="CL185" s="201"/>
      <c r="CM185" s="202" t="s">
        <v>13</v>
      </c>
      <c r="CN185" s="203"/>
      <c r="CO185" s="203"/>
      <c r="CP185" s="204"/>
      <c r="CQ185" s="89"/>
      <c r="CR185" s="89"/>
      <c r="CS185" s="89"/>
      <c r="CT185" s="89"/>
      <c r="CU185" s="89"/>
      <c r="CV185" s="89"/>
      <c r="CW185" s="89"/>
      <c r="CX185" s="94" t="s">
        <v>13</v>
      </c>
    </row>
    <row r="186" spans="1:105" ht="28.5" customHeight="1" thickBot="1">
      <c r="B186" s="95"/>
      <c r="C186" s="96"/>
      <c r="D186" s="96"/>
      <c r="E186" s="97"/>
      <c r="F186" s="96"/>
      <c r="G186" s="96"/>
      <c r="H186" s="96"/>
      <c r="I186" s="96"/>
      <c r="J186" s="96"/>
      <c r="K186" s="96"/>
      <c r="L186" s="96"/>
      <c r="M186" s="96"/>
      <c r="N186" s="205"/>
      <c r="O186" s="206"/>
      <c r="P186" s="206"/>
      <c r="Q186" s="207"/>
      <c r="R186" s="205"/>
      <c r="S186" s="206"/>
      <c r="T186" s="206"/>
      <c r="U186" s="207"/>
      <c r="V186" s="205"/>
      <c r="W186" s="206"/>
      <c r="X186" s="206"/>
      <c r="Y186" s="207"/>
      <c r="Z186" s="96"/>
      <c r="AA186" s="96"/>
      <c r="AB186" s="208"/>
      <c r="AC186" s="209"/>
      <c r="AD186" s="210"/>
      <c r="AE186" s="205"/>
      <c r="AF186" s="206"/>
      <c r="AG186" s="206"/>
      <c r="AH186" s="207"/>
      <c r="AI186" s="205"/>
      <c r="AJ186" s="206"/>
      <c r="AK186" s="206"/>
      <c r="AL186" s="207"/>
      <c r="AM186" s="96"/>
      <c r="AN186" s="96"/>
      <c r="AO186" s="205"/>
      <c r="AP186" s="206"/>
      <c r="AQ186" s="206"/>
      <c r="AR186" s="207"/>
      <c r="AS186" s="205"/>
      <c r="AT186" s="206"/>
      <c r="AU186" s="206"/>
      <c r="AV186" s="207"/>
      <c r="AW186" s="96"/>
      <c r="AX186" s="96"/>
      <c r="AY186" s="208"/>
      <c r="AZ186" s="209"/>
      <c r="BA186" s="210"/>
      <c r="BB186" s="98"/>
      <c r="BC186" s="99"/>
      <c r="BD186" s="99"/>
      <c r="BE186" s="100"/>
      <c r="BF186" s="205"/>
      <c r="BG186" s="206"/>
      <c r="BH186" s="206"/>
      <c r="BI186" s="207"/>
      <c r="BJ186" s="205"/>
      <c r="BK186" s="206"/>
      <c r="BL186" s="206"/>
      <c r="BM186" s="207"/>
      <c r="BN186" s="205"/>
      <c r="BO186" s="206"/>
      <c r="BP186" s="206"/>
      <c r="BQ186" s="207"/>
      <c r="BR186" s="205"/>
      <c r="BS186" s="206"/>
      <c r="BT186" s="206"/>
      <c r="BU186" s="207"/>
      <c r="BV186" s="95"/>
      <c r="BW186" s="96"/>
      <c r="BX186" s="205"/>
      <c r="BY186" s="206"/>
      <c r="BZ186" s="206"/>
      <c r="CA186" s="207"/>
      <c r="CB186" s="96"/>
      <c r="CC186" s="96"/>
      <c r="CD186" s="208"/>
      <c r="CE186" s="209"/>
      <c r="CF186" s="210"/>
      <c r="CG186" s="96"/>
      <c r="CH186" s="96"/>
      <c r="CI186" s="205"/>
      <c r="CJ186" s="206"/>
      <c r="CK186" s="206"/>
      <c r="CL186" s="207"/>
      <c r="CM186" s="211"/>
      <c r="CN186" s="212"/>
      <c r="CO186" s="212"/>
      <c r="CP186" s="213"/>
      <c r="CQ186" s="96"/>
      <c r="CR186" s="96"/>
      <c r="CS186" s="96"/>
      <c r="CT186" s="96"/>
      <c r="CU186" s="96"/>
      <c r="CV186" s="96"/>
      <c r="CW186" s="96"/>
      <c r="CX186" s="101"/>
    </row>
    <row r="187" spans="1:105" s="24" customFormat="1" ht="31.5" customHeight="1" thickBot="1">
      <c r="A187" s="35"/>
      <c r="B187" s="250" t="s">
        <v>61</v>
      </c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2"/>
      <c r="N187" s="253" t="s">
        <v>61</v>
      </c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254"/>
      <c r="BD187" s="254"/>
      <c r="BE187" s="255"/>
      <c r="BF187" s="256" t="s">
        <v>62</v>
      </c>
      <c r="BG187" s="256"/>
      <c r="BH187" s="256"/>
      <c r="BI187" s="256"/>
      <c r="BJ187" s="256"/>
      <c r="BK187" s="256"/>
      <c r="BL187" s="256"/>
      <c r="BM187" s="256"/>
      <c r="BN187" s="256"/>
      <c r="BO187" s="256"/>
      <c r="BP187" s="256"/>
      <c r="BQ187" s="256"/>
      <c r="BR187" s="256"/>
      <c r="BS187" s="256"/>
      <c r="BT187" s="256"/>
      <c r="BU187" s="256"/>
      <c r="BV187" s="256"/>
      <c r="BW187" s="256"/>
      <c r="BX187" s="256"/>
      <c r="BY187" s="256"/>
      <c r="BZ187" s="256"/>
      <c r="CA187" s="256"/>
      <c r="CB187" s="256"/>
      <c r="CC187" s="256"/>
      <c r="CD187" s="256"/>
      <c r="CE187" s="256"/>
      <c r="CF187" s="256"/>
      <c r="CG187" s="256"/>
      <c r="CH187" s="256"/>
      <c r="CI187" s="256"/>
      <c r="CJ187" s="256"/>
      <c r="CK187" s="256"/>
      <c r="CL187" s="256"/>
      <c r="CM187" s="256"/>
      <c r="CN187" s="256"/>
      <c r="CO187" s="256"/>
      <c r="CP187" s="256"/>
      <c r="CQ187" s="257" t="s">
        <v>62</v>
      </c>
      <c r="CR187" s="258"/>
      <c r="CS187" s="258"/>
      <c r="CT187" s="258"/>
      <c r="CU187" s="258"/>
      <c r="CV187" s="258"/>
      <c r="CW187" s="258"/>
      <c r="CX187" s="259"/>
      <c r="CZ187" s="25"/>
    </row>
    <row r="188" spans="1:105" s="24" customFormat="1" ht="31.5" customHeight="1" thickBot="1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00" t="s">
        <v>860</v>
      </c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S188" s="300"/>
      <c r="AT188" s="300"/>
      <c r="AU188" s="300"/>
      <c r="AV188" s="300"/>
      <c r="AW188" s="300"/>
      <c r="AX188" s="300"/>
      <c r="AY188" s="300"/>
      <c r="AZ188" s="300"/>
      <c r="BA188" s="300"/>
      <c r="BB188" s="300"/>
      <c r="BC188" s="300"/>
      <c r="BD188" s="300"/>
      <c r="BE188" s="301"/>
      <c r="BF188" s="262" t="s">
        <v>38</v>
      </c>
      <c r="BG188" s="263"/>
      <c r="BH188" s="263"/>
      <c r="BI188" s="263"/>
      <c r="BJ188" s="263"/>
      <c r="BK188" s="263"/>
      <c r="BL188" s="263"/>
      <c r="BM188" s="263"/>
      <c r="BN188" s="263"/>
      <c r="BO188" s="263"/>
      <c r="BP188" s="263"/>
      <c r="BQ188" s="263"/>
      <c r="BR188" s="263"/>
      <c r="BS188" s="263"/>
      <c r="BT188" s="263"/>
      <c r="BU188" s="263"/>
      <c r="BV188" s="263"/>
      <c r="BW188" s="263"/>
      <c r="BX188" s="263"/>
      <c r="BY188" s="263"/>
      <c r="BZ188" s="263"/>
      <c r="CA188" s="263"/>
      <c r="CB188" s="263"/>
      <c r="CC188" s="263"/>
      <c r="CD188" s="263"/>
      <c r="CE188" s="263"/>
      <c r="CF188" s="263"/>
      <c r="CG188" s="263"/>
      <c r="CH188" s="263"/>
      <c r="CI188" s="263"/>
      <c r="CJ188" s="263"/>
      <c r="CK188" s="263"/>
      <c r="CL188" s="263"/>
      <c r="CM188" s="263"/>
      <c r="CN188" s="263"/>
      <c r="CO188" s="263"/>
      <c r="CP188" s="264"/>
      <c r="CQ188" s="265" t="s">
        <v>48</v>
      </c>
      <c r="CR188" s="266"/>
      <c r="CS188" s="266"/>
      <c r="CT188" s="266"/>
      <c r="CU188" s="266"/>
      <c r="CV188" s="266"/>
      <c r="CW188" s="266"/>
      <c r="CX188" s="267"/>
      <c r="CZ188" s="25"/>
      <c r="DA188" s="26"/>
    </row>
    <row r="189" spans="1:105" s="24" customFormat="1" ht="31.5" customHeight="1" thickBot="1">
      <c r="A189" s="35"/>
      <c r="B189" s="37"/>
      <c r="C189" s="38"/>
      <c r="D189" s="38"/>
      <c r="E189" s="38"/>
      <c r="F189" s="38"/>
      <c r="G189" s="38"/>
      <c r="H189" s="268" t="s">
        <v>25</v>
      </c>
      <c r="I189" s="269"/>
      <c r="J189" s="269"/>
      <c r="K189" s="269"/>
      <c r="L189" s="269"/>
      <c r="M189" s="270"/>
      <c r="N189" s="271" t="s">
        <v>19</v>
      </c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3"/>
      <c r="AB189" s="39"/>
      <c r="AC189" s="274" t="s">
        <v>18</v>
      </c>
      <c r="AD189" s="274"/>
      <c r="AE189" s="274"/>
      <c r="AF189" s="274"/>
      <c r="AG189" s="274"/>
      <c r="AH189" s="274"/>
      <c r="AI189" s="274"/>
      <c r="AJ189" s="274"/>
      <c r="AK189" s="274"/>
      <c r="AL189" s="274"/>
      <c r="AM189" s="274"/>
      <c r="AN189" s="275"/>
      <c r="AO189" s="271" t="s">
        <v>17</v>
      </c>
      <c r="AP189" s="272"/>
      <c r="AQ189" s="272"/>
      <c r="AR189" s="272"/>
      <c r="AS189" s="272"/>
      <c r="AT189" s="272"/>
      <c r="AU189" s="272"/>
      <c r="AV189" s="272"/>
      <c r="AW189" s="272"/>
      <c r="AX189" s="273"/>
      <c r="AY189" s="274" t="s">
        <v>16</v>
      </c>
      <c r="AZ189" s="274"/>
      <c r="BA189" s="274"/>
      <c r="BB189" s="274"/>
      <c r="BC189" s="275"/>
      <c r="BD189" s="276" t="s">
        <v>32</v>
      </c>
      <c r="BE189" s="277"/>
      <c r="BF189" s="280" t="s">
        <v>33</v>
      </c>
      <c r="BG189" s="281"/>
      <c r="BH189" s="281"/>
      <c r="BI189" s="281"/>
      <c r="BJ189" s="281"/>
      <c r="BK189" s="281"/>
      <c r="BL189" s="281"/>
      <c r="BM189" s="281"/>
      <c r="BN189" s="281"/>
      <c r="BO189" s="281"/>
      <c r="BP189" s="281"/>
      <c r="BQ189" s="281"/>
      <c r="BR189" s="281"/>
      <c r="BS189" s="281"/>
      <c r="BT189" s="281"/>
      <c r="BU189" s="281"/>
      <c r="BV189" s="281"/>
      <c r="BW189" s="282"/>
      <c r="BX189" s="283" t="s">
        <v>40</v>
      </c>
      <c r="BY189" s="284"/>
      <c r="BZ189" s="284"/>
      <c r="CA189" s="284"/>
      <c r="CB189" s="284"/>
      <c r="CC189" s="285"/>
      <c r="CD189" s="280" t="s">
        <v>42</v>
      </c>
      <c r="CE189" s="281"/>
      <c r="CF189" s="281"/>
      <c r="CG189" s="281"/>
      <c r="CH189" s="282"/>
      <c r="CI189" s="286" t="s">
        <v>41</v>
      </c>
      <c r="CJ189" s="274"/>
      <c r="CK189" s="274"/>
      <c r="CL189" s="274"/>
      <c r="CM189" s="274"/>
      <c r="CN189" s="275"/>
      <c r="CO189" s="287" t="s">
        <v>45</v>
      </c>
      <c r="CP189" s="288"/>
      <c r="CQ189" s="291" t="s">
        <v>46</v>
      </c>
      <c r="CR189" s="292"/>
      <c r="CS189" s="291" t="s">
        <v>47</v>
      </c>
      <c r="CT189" s="292"/>
      <c r="CU189" s="295" t="s">
        <v>6</v>
      </c>
      <c r="CV189" s="295" t="s">
        <v>7</v>
      </c>
      <c r="CW189" s="298" t="s">
        <v>49</v>
      </c>
      <c r="CX189" s="40"/>
      <c r="CZ189" s="25"/>
      <c r="DA189" s="26"/>
    </row>
    <row r="190" spans="1:105" s="24" customFormat="1" ht="31.5" customHeight="1" thickBot="1">
      <c r="A190" s="35"/>
      <c r="B190" s="41"/>
      <c r="C190" s="42"/>
      <c r="D190" s="42"/>
      <c r="E190" s="42"/>
      <c r="F190" s="42"/>
      <c r="G190" s="43"/>
      <c r="H190" s="246" t="s">
        <v>4</v>
      </c>
      <c r="I190" s="247"/>
      <c r="J190" s="246" t="s">
        <v>5</v>
      </c>
      <c r="K190" s="247"/>
      <c r="L190" s="44" t="s">
        <v>51</v>
      </c>
      <c r="M190" s="45" t="s">
        <v>52</v>
      </c>
      <c r="N190" s="216" t="s">
        <v>20</v>
      </c>
      <c r="O190" s="217"/>
      <c r="P190" s="217"/>
      <c r="Q190" s="218"/>
      <c r="R190" s="223" t="s">
        <v>21</v>
      </c>
      <c r="S190" s="224"/>
      <c r="T190" s="224"/>
      <c r="U190" s="239"/>
      <c r="V190" s="216" t="s">
        <v>22</v>
      </c>
      <c r="W190" s="217"/>
      <c r="X190" s="217"/>
      <c r="Y190" s="218"/>
      <c r="Z190" s="248" t="s">
        <v>9</v>
      </c>
      <c r="AA190" s="249"/>
      <c r="AB190" s="46"/>
      <c r="AC190" s="224" t="s">
        <v>26</v>
      </c>
      <c r="AD190" s="239"/>
      <c r="AE190" s="216" t="s">
        <v>27</v>
      </c>
      <c r="AF190" s="217"/>
      <c r="AG190" s="217"/>
      <c r="AH190" s="218"/>
      <c r="AI190" s="223" t="s">
        <v>28</v>
      </c>
      <c r="AJ190" s="224"/>
      <c r="AK190" s="224"/>
      <c r="AL190" s="239"/>
      <c r="AM190" s="248" t="s">
        <v>9</v>
      </c>
      <c r="AN190" s="249"/>
      <c r="AO190" s="223" t="s">
        <v>30</v>
      </c>
      <c r="AP190" s="224"/>
      <c r="AQ190" s="224"/>
      <c r="AR190" s="239"/>
      <c r="AS190" s="216" t="s">
        <v>31</v>
      </c>
      <c r="AT190" s="217"/>
      <c r="AU190" s="217"/>
      <c r="AV190" s="218"/>
      <c r="AW190" s="240" t="s">
        <v>9</v>
      </c>
      <c r="AX190" s="241"/>
      <c r="AY190" s="216" t="s">
        <v>29</v>
      </c>
      <c r="AZ190" s="217"/>
      <c r="BA190" s="218"/>
      <c r="BB190" s="242" t="s">
        <v>9</v>
      </c>
      <c r="BC190" s="243"/>
      <c r="BD190" s="278"/>
      <c r="BE190" s="279"/>
      <c r="BF190" s="244" t="s">
        <v>34</v>
      </c>
      <c r="BG190" s="245"/>
      <c r="BH190" s="245"/>
      <c r="BI190" s="245"/>
      <c r="BJ190" s="215" t="s">
        <v>35</v>
      </c>
      <c r="BK190" s="215"/>
      <c r="BL190" s="215"/>
      <c r="BM190" s="215"/>
      <c r="BN190" s="245" t="s">
        <v>36</v>
      </c>
      <c r="BO190" s="245"/>
      <c r="BP190" s="245"/>
      <c r="BQ190" s="245"/>
      <c r="BR190" s="245" t="s">
        <v>37</v>
      </c>
      <c r="BS190" s="245"/>
      <c r="BT190" s="245"/>
      <c r="BU190" s="245"/>
      <c r="BV190" s="214" t="s">
        <v>9</v>
      </c>
      <c r="BW190" s="215"/>
      <c r="BX190" s="216" t="s">
        <v>39</v>
      </c>
      <c r="BY190" s="217"/>
      <c r="BZ190" s="217"/>
      <c r="CA190" s="218"/>
      <c r="CB190" s="219" t="s">
        <v>9</v>
      </c>
      <c r="CC190" s="220"/>
      <c r="CD190" s="216" t="s">
        <v>43</v>
      </c>
      <c r="CE190" s="217"/>
      <c r="CF190" s="218"/>
      <c r="CG190" s="221" t="s">
        <v>9</v>
      </c>
      <c r="CH190" s="222"/>
      <c r="CI190" s="223" t="s">
        <v>44</v>
      </c>
      <c r="CJ190" s="224"/>
      <c r="CK190" s="224"/>
      <c r="CL190" s="225"/>
      <c r="CM190" s="226" t="s">
        <v>9</v>
      </c>
      <c r="CN190" s="227"/>
      <c r="CO190" s="289"/>
      <c r="CP190" s="290"/>
      <c r="CQ190" s="293"/>
      <c r="CR190" s="294"/>
      <c r="CS190" s="293"/>
      <c r="CT190" s="294"/>
      <c r="CU190" s="296"/>
      <c r="CV190" s="296"/>
      <c r="CW190" s="298"/>
      <c r="CX190" s="47"/>
      <c r="CZ190" s="25"/>
      <c r="DA190" s="26"/>
    </row>
    <row r="191" spans="1:105" s="24" customFormat="1" ht="31.5" customHeight="1" thickTop="1" thickBot="1">
      <c r="A191" s="35"/>
      <c r="B191" s="48" t="s">
        <v>0</v>
      </c>
      <c r="C191" s="166" t="s">
        <v>53</v>
      </c>
      <c r="D191" s="49" t="s">
        <v>54</v>
      </c>
      <c r="E191" s="50" t="s">
        <v>1</v>
      </c>
      <c r="F191" s="51" t="s">
        <v>2</v>
      </c>
      <c r="G191" s="52" t="s">
        <v>3</v>
      </c>
      <c r="H191" s="53" t="s">
        <v>10</v>
      </c>
      <c r="I191" s="54" t="s">
        <v>11</v>
      </c>
      <c r="J191" s="55" t="s">
        <v>10</v>
      </c>
      <c r="K191" s="54" t="s">
        <v>11</v>
      </c>
      <c r="L191" s="56" t="s">
        <v>15</v>
      </c>
      <c r="M191" s="57" t="s">
        <v>15</v>
      </c>
      <c r="N191" s="58" t="s">
        <v>23</v>
      </c>
      <c r="O191" s="59" t="s">
        <v>24</v>
      </c>
      <c r="P191" s="59" t="s">
        <v>10</v>
      </c>
      <c r="Q191" s="60" t="s">
        <v>11</v>
      </c>
      <c r="R191" s="58" t="s">
        <v>23</v>
      </c>
      <c r="S191" s="59" t="s">
        <v>24</v>
      </c>
      <c r="T191" s="59" t="s">
        <v>10</v>
      </c>
      <c r="U191" s="60" t="s">
        <v>11</v>
      </c>
      <c r="V191" s="58" t="s">
        <v>23</v>
      </c>
      <c r="W191" s="59" t="s">
        <v>24</v>
      </c>
      <c r="X191" s="59" t="s">
        <v>10</v>
      </c>
      <c r="Y191" s="60" t="s">
        <v>11</v>
      </c>
      <c r="Z191" s="61" t="s">
        <v>10</v>
      </c>
      <c r="AA191" s="62" t="s">
        <v>11</v>
      </c>
      <c r="AB191" s="59" t="s">
        <v>24</v>
      </c>
      <c r="AC191" s="63" t="s">
        <v>10</v>
      </c>
      <c r="AD191" s="60" t="s">
        <v>11</v>
      </c>
      <c r="AE191" s="58" t="s">
        <v>23</v>
      </c>
      <c r="AF191" s="59" t="s">
        <v>24</v>
      </c>
      <c r="AG191" s="64" t="s">
        <v>10</v>
      </c>
      <c r="AH191" s="65" t="s">
        <v>11</v>
      </c>
      <c r="AI191" s="58" t="s">
        <v>23</v>
      </c>
      <c r="AJ191" s="59" t="s">
        <v>24</v>
      </c>
      <c r="AK191" s="66" t="s">
        <v>10</v>
      </c>
      <c r="AL191" s="67" t="s">
        <v>11</v>
      </c>
      <c r="AM191" s="68" t="s">
        <v>10</v>
      </c>
      <c r="AN191" s="69" t="s">
        <v>11</v>
      </c>
      <c r="AO191" s="58" t="s">
        <v>23</v>
      </c>
      <c r="AP191" s="59" t="s">
        <v>24</v>
      </c>
      <c r="AQ191" s="70" t="s">
        <v>10</v>
      </c>
      <c r="AR191" s="65" t="s">
        <v>11</v>
      </c>
      <c r="AS191" s="58" t="s">
        <v>23</v>
      </c>
      <c r="AT191" s="59" t="s">
        <v>24</v>
      </c>
      <c r="AU191" s="66" t="s">
        <v>10</v>
      </c>
      <c r="AV191" s="67" t="s">
        <v>11</v>
      </c>
      <c r="AW191" s="71" t="s">
        <v>10</v>
      </c>
      <c r="AX191" s="72" t="s">
        <v>11</v>
      </c>
      <c r="AY191" s="63" t="s">
        <v>24</v>
      </c>
      <c r="AZ191" s="66" t="s">
        <v>10</v>
      </c>
      <c r="BA191" s="67" t="s">
        <v>11</v>
      </c>
      <c r="BB191" s="71" t="s">
        <v>10</v>
      </c>
      <c r="BC191" s="73" t="s">
        <v>11</v>
      </c>
      <c r="BD191" s="74" t="s">
        <v>10</v>
      </c>
      <c r="BE191" s="75" t="s">
        <v>11</v>
      </c>
      <c r="BF191" s="76" t="s">
        <v>23</v>
      </c>
      <c r="BG191" s="59" t="s">
        <v>24</v>
      </c>
      <c r="BH191" s="59" t="s">
        <v>10</v>
      </c>
      <c r="BI191" s="60" t="s">
        <v>11</v>
      </c>
      <c r="BJ191" s="58" t="s">
        <v>23</v>
      </c>
      <c r="BK191" s="59" t="s">
        <v>24</v>
      </c>
      <c r="BL191" s="59" t="s">
        <v>10</v>
      </c>
      <c r="BM191" s="60" t="s">
        <v>11</v>
      </c>
      <c r="BN191" s="58" t="s">
        <v>23</v>
      </c>
      <c r="BO191" s="59" t="s">
        <v>24</v>
      </c>
      <c r="BP191" s="59" t="s">
        <v>10</v>
      </c>
      <c r="BQ191" s="60" t="s">
        <v>11</v>
      </c>
      <c r="BR191" s="58" t="s">
        <v>23</v>
      </c>
      <c r="BS191" s="59" t="s">
        <v>24</v>
      </c>
      <c r="BT191" s="59" t="s">
        <v>10</v>
      </c>
      <c r="BU191" s="60" t="s">
        <v>11</v>
      </c>
      <c r="BV191" s="77" t="s">
        <v>10</v>
      </c>
      <c r="BW191" s="62" t="s">
        <v>11</v>
      </c>
      <c r="BX191" s="58" t="s">
        <v>23</v>
      </c>
      <c r="BY191" s="59" t="s">
        <v>24</v>
      </c>
      <c r="BZ191" s="64" t="s">
        <v>10</v>
      </c>
      <c r="CA191" s="67" t="s">
        <v>11</v>
      </c>
      <c r="CB191" s="78" t="s">
        <v>10</v>
      </c>
      <c r="CC191" s="79" t="s">
        <v>11</v>
      </c>
      <c r="CD191" s="80" t="s">
        <v>24</v>
      </c>
      <c r="CE191" s="70" t="s">
        <v>10</v>
      </c>
      <c r="CF191" s="67" t="s">
        <v>11</v>
      </c>
      <c r="CG191" s="68" t="s">
        <v>10</v>
      </c>
      <c r="CH191" s="69" t="s">
        <v>11</v>
      </c>
      <c r="CI191" s="58" t="s">
        <v>23</v>
      </c>
      <c r="CJ191" s="59" t="s">
        <v>24</v>
      </c>
      <c r="CK191" s="70" t="s">
        <v>10</v>
      </c>
      <c r="CL191" s="67" t="s">
        <v>11</v>
      </c>
      <c r="CM191" s="81" t="s">
        <v>10</v>
      </c>
      <c r="CN191" s="82" t="s">
        <v>11</v>
      </c>
      <c r="CO191" s="83" t="s">
        <v>10</v>
      </c>
      <c r="CP191" s="84" t="s">
        <v>11</v>
      </c>
      <c r="CQ191" s="85" t="s">
        <v>10</v>
      </c>
      <c r="CR191" s="86" t="s">
        <v>11</v>
      </c>
      <c r="CS191" s="87" t="s">
        <v>10</v>
      </c>
      <c r="CT191" s="85" t="s">
        <v>11</v>
      </c>
      <c r="CU191" s="297"/>
      <c r="CV191" s="297"/>
      <c r="CW191" s="299"/>
      <c r="CX191" s="88" t="s">
        <v>8</v>
      </c>
      <c r="CZ191" s="25"/>
      <c r="DA191" s="26"/>
    </row>
    <row r="192" spans="1:105" ht="34.5" customHeight="1" thickBot="1">
      <c r="B192" s="164">
        <v>1</v>
      </c>
      <c r="C192" s="173" t="s">
        <v>359</v>
      </c>
      <c r="D192" s="165" t="s">
        <v>360</v>
      </c>
      <c r="E192" s="14" t="s">
        <v>702</v>
      </c>
      <c r="F192" s="27">
        <v>36433</v>
      </c>
      <c r="G192" s="17" t="s">
        <v>790</v>
      </c>
      <c r="H192" s="28">
        <v>14.57</v>
      </c>
      <c r="I192" s="29">
        <v>30</v>
      </c>
      <c r="J192" s="30">
        <v>13.58</v>
      </c>
      <c r="K192" s="31">
        <v>30</v>
      </c>
      <c r="L192" s="18">
        <f>(H192+J192)/2</f>
        <v>14.074999999999999</v>
      </c>
      <c r="M192" s="19">
        <f>IF(L192&gt;=10,60,I192+K192)</f>
        <v>60</v>
      </c>
      <c r="N192" s="140">
        <v>11</v>
      </c>
      <c r="O192" s="141">
        <v>7</v>
      </c>
      <c r="P192" s="120">
        <f>(N192+O192)/2</f>
        <v>9</v>
      </c>
      <c r="Q192" s="121">
        <f>IF(P192&gt;=10,6,0)</f>
        <v>0</v>
      </c>
      <c r="R192" s="122">
        <v>15</v>
      </c>
      <c r="S192" s="123">
        <v>12.75</v>
      </c>
      <c r="T192" s="120">
        <f>(R192+S192)/2</f>
        <v>13.875</v>
      </c>
      <c r="U192" s="121">
        <f>IF(T192&gt;=10,6,0)</f>
        <v>6</v>
      </c>
      <c r="V192" s="122">
        <v>15.75</v>
      </c>
      <c r="W192" s="123">
        <v>12.25</v>
      </c>
      <c r="X192" s="120">
        <f>(V192+W192)/2</f>
        <v>14</v>
      </c>
      <c r="Y192" s="121">
        <f>IF(X192&gt;=10,5,0)</f>
        <v>5</v>
      </c>
      <c r="Z192" s="124">
        <f>((P192*2)+(T192*2)+(X192*2))/6</f>
        <v>12.291666666666666</v>
      </c>
      <c r="AA192" s="125">
        <f>IF(Z192&gt;=10,17,Q192+U192+Y192)</f>
        <v>17</v>
      </c>
      <c r="AB192" s="123">
        <v>17</v>
      </c>
      <c r="AC192" s="126">
        <f>AB192</f>
        <v>17</v>
      </c>
      <c r="AD192" s="127">
        <f>IF(AC192&gt;=10,3,0)</f>
        <v>3</v>
      </c>
      <c r="AE192" s="122">
        <v>15</v>
      </c>
      <c r="AF192" s="123">
        <v>8.75</v>
      </c>
      <c r="AG192" s="120">
        <f>(AE192+AF192)/2</f>
        <v>11.875</v>
      </c>
      <c r="AH192" s="121">
        <f>IF(AG192&gt;=10,3,0)</f>
        <v>3</v>
      </c>
      <c r="AI192" s="122">
        <v>14</v>
      </c>
      <c r="AJ192" s="123">
        <v>10</v>
      </c>
      <c r="AK192" s="120">
        <f>(AI192+AJ192)/2</f>
        <v>12</v>
      </c>
      <c r="AL192" s="121">
        <f>IF(AK192&gt;=10,3,0)</f>
        <v>3</v>
      </c>
      <c r="AM192" s="128">
        <f>(AC192+(AG192*2)+(AK192*2))/5</f>
        <v>12.95</v>
      </c>
      <c r="AN192" s="129">
        <f>IF(AM192&gt;=10,9,AL192+AH192+AD192)</f>
        <v>9</v>
      </c>
      <c r="AO192" s="122">
        <v>12.5</v>
      </c>
      <c r="AP192" s="123">
        <v>16</v>
      </c>
      <c r="AQ192" s="120">
        <f>(AO192+AP192)/2</f>
        <v>14.25</v>
      </c>
      <c r="AR192" s="121">
        <f>IF(AQ192&gt;=10,2,0)</f>
        <v>2</v>
      </c>
      <c r="AS192" s="122">
        <v>16</v>
      </c>
      <c r="AT192" s="123">
        <v>19.5</v>
      </c>
      <c r="AU192" s="120">
        <f>(AS192+AT192)/2</f>
        <v>17.75</v>
      </c>
      <c r="AV192" s="121">
        <f>IF(AU192&gt;=10,1,0)</f>
        <v>1</v>
      </c>
      <c r="AW192" s="128">
        <f>(AU192+(AQ192*2))/3</f>
        <v>15.416666666666666</v>
      </c>
      <c r="AX192" s="129">
        <f>IF(AW192&gt;=10,3,AV192+AR192)</f>
        <v>3</v>
      </c>
      <c r="AY192" s="130">
        <v>15.5</v>
      </c>
      <c r="AZ192" s="131">
        <f>AY192</f>
        <v>15.5</v>
      </c>
      <c r="BA192" s="132">
        <f>IF(AZ192&gt;=10,1,0)</f>
        <v>1</v>
      </c>
      <c r="BB192" s="128">
        <f>AZ192</f>
        <v>15.5</v>
      </c>
      <c r="BC192" s="129">
        <f>BA192</f>
        <v>1</v>
      </c>
      <c r="BD192" s="133">
        <f>((P192*2)+(T192*2)+(X192*2)+AC192+(AG192*2)+(AK192*2)+(AQ192*2)+AU192+AZ192)/15</f>
        <v>13.35</v>
      </c>
      <c r="BE192" s="134">
        <f>IF(BD192&gt;=10,30,BC192+AX192+AN192+AA192)</f>
        <v>30</v>
      </c>
      <c r="BF192" s="140"/>
      <c r="BG192" s="141"/>
      <c r="BH192" s="142">
        <f>(BF192+BG192)/2</f>
        <v>0</v>
      </c>
      <c r="BI192" s="143">
        <f>IF(BH192&gt;=10,5,0)</f>
        <v>0</v>
      </c>
      <c r="BJ192" s="140"/>
      <c r="BK192" s="141"/>
      <c r="BL192" s="142">
        <f>(BJ192+BK192)/2</f>
        <v>0</v>
      </c>
      <c r="BM192" s="143">
        <f>IF(BL192&gt;=10,5,0)</f>
        <v>0</v>
      </c>
      <c r="BN192" s="140"/>
      <c r="BO192" s="141"/>
      <c r="BP192" s="142">
        <f>(BN192+BO192)/2</f>
        <v>0</v>
      </c>
      <c r="BQ192" s="143">
        <f>IF(BP192&gt;=10,5,0)</f>
        <v>0</v>
      </c>
      <c r="BR192" s="140"/>
      <c r="BS192" s="141"/>
      <c r="BT192" s="142">
        <f>(BR192+BS192)/2</f>
        <v>0</v>
      </c>
      <c r="BU192" s="143">
        <f>IF(BT192&gt;=10,5,0)</f>
        <v>0</v>
      </c>
      <c r="BV192" s="144">
        <f>((BT192*2)+(BP192*2)+(BL192*2)+(BH192*2))/8</f>
        <v>0</v>
      </c>
      <c r="BW192" s="145">
        <f>IF(BV192&gt;=10,20,BU192+BQ192+BM192+BI192)</f>
        <v>0</v>
      </c>
      <c r="BX192" s="140"/>
      <c r="BY192" s="141"/>
      <c r="BZ192" s="142">
        <f>(BX192+BY192)/2</f>
        <v>0</v>
      </c>
      <c r="CA192" s="143">
        <f>IF(BZ192&gt;=10,5,0)</f>
        <v>0</v>
      </c>
      <c r="CB192" s="146">
        <f>BZ192</f>
        <v>0</v>
      </c>
      <c r="CC192" s="145">
        <f>CA192</f>
        <v>0</v>
      </c>
      <c r="CD192" s="141"/>
      <c r="CE192" s="147">
        <f>CD192</f>
        <v>0</v>
      </c>
      <c r="CF192" s="148">
        <f>IF(CE192&gt;=10,2,0)</f>
        <v>0</v>
      </c>
      <c r="CG192" s="146">
        <f>CE192</f>
        <v>0</v>
      </c>
      <c r="CH192" s="145">
        <f>CF192</f>
        <v>0</v>
      </c>
      <c r="CI192" s="140"/>
      <c r="CJ192" s="141"/>
      <c r="CK192" s="142">
        <f>(CI192+CJ192)/2</f>
        <v>0</v>
      </c>
      <c r="CL192" s="143">
        <f>IF(CK192&gt;=10,3,0)</f>
        <v>0</v>
      </c>
      <c r="CM192" s="146">
        <f>CK192</f>
        <v>0</v>
      </c>
      <c r="CN192" s="145">
        <f>CL192</f>
        <v>0</v>
      </c>
      <c r="CO192" s="21">
        <f>((CK192*2)+CE192+(BZ192*2)+(BT192*2)+(BP192*2)+(BL192*2)+(BH192*2))/13</f>
        <v>0</v>
      </c>
      <c r="CP192" s="22">
        <f>IF(CO192&gt;=10,30,CN192+CH192+CC192+BW192)</f>
        <v>0</v>
      </c>
      <c r="CQ192" s="2">
        <f t="shared" ref="CQ192:CQ231" si="259">BD192</f>
        <v>13.35</v>
      </c>
      <c r="CR192" s="3">
        <f t="shared" ref="CR192:CR231" si="260">IF(CU192&gt;=10,30,BE192)</f>
        <v>30</v>
      </c>
      <c r="CS192" s="4">
        <f t="shared" ref="CS192:CS231" si="261">CO192</f>
        <v>0</v>
      </c>
      <c r="CT192" s="5">
        <f t="shared" ref="CT192:CT231" si="262">IF(CU192&gt;=10,30,CP192)</f>
        <v>0</v>
      </c>
      <c r="CU192" s="23">
        <f t="shared" ref="CU192:CU231" si="263">(CS192+CQ192)/2</f>
        <v>6.6749999999999998</v>
      </c>
      <c r="CV192" s="6">
        <f t="shared" ref="CV192:CV231" si="264">IF(CU192&gt;=10,60,CT192+CR192)</f>
        <v>30</v>
      </c>
      <c r="CW192" s="20">
        <f>(M192+CV192)</f>
        <v>90</v>
      </c>
      <c r="CX192" s="9" t="str">
        <f>IF(CW192=120,"ناجح(ة) دورة1","مؤجل(ة)")</f>
        <v>مؤجل(ة)</v>
      </c>
      <c r="CY192" s="10"/>
      <c r="CZ192" s="15"/>
      <c r="DA192" s="12"/>
    </row>
    <row r="193" spans="2:105" ht="29.25" customHeight="1" thickBot="1">
      <c r="B193" s="164">
        <f>B192+1</f>
        <v>2</v>
      </c>
      <c r="C193" s="158" t="s">
        <v>361</v>
      </c>
      <c r="D193" s="165" t="s">
        <v>362</v>
      </c>
      <c r="E193" s="13" t="s">
        <v>703</v>
      </c>
      <c r="F193" s="32">
        <v>36068</v>
      </c>
      <c r="G193" s="33" t="s">
        <v>822</v>
      </c>
      <c r="H193" s="28">
        <v>9.85</v>
      </c>
      <c r="I193" s="29">
        <v>30</v>
      </c>
      <c r="J193" s="30">
        <v>10.15</v>
      </c>
      <c r="K193" s="31">
        <v>30</v>
      </c>
      <c r="L193" s="18">
        <f t="shared" ref="L193:L231" si="265">(H193+J193)/2</f>
        <v>10</v>
      </c>
      <c r="M193" s="19">
        <f t="shared" ref="M193:M231" si="266">IF(L193&gt;=10,60,I193+K193)</f>
        <v>60</v>
      </c>
      <c r="N193" s="149">
        <v>15</v>
      </c>
      <c r="O193" s="150">
        <v>9</v>
      </c>
      <c r="P193" s="120">
        <f t="shared" ref="P193:P231" si="267">(N193+O193)/2</f>
        <v>12</v>
      </c>
      <c r="Q193" s="121">
        <f t="shared" ref="Q193:Q231" si="268">IF(P193&gt;=10,6,0)</f>
        <v>6</v>
      </c>
      <c r="R193" s="135">
        <v>13</v>
      </c>
      <c r="S193" s="136">
        <v>9.75</v>
      </c>
      <c r="T193" s="120">
        <f t="shared" ref="T193:T231" si="269">(R193+S193)/2</f>
        <v>11.375</v>
      </c>
      <c r="U193" s="121">
        <f t="shared" ref="U193:U231" si="270">IF(T193&gt;=10,6,0)</f>
        <v>6</v>
      </c>
      <c r="V193" s="135">
        <v>14.25</v>
      </c>
      <c r="W193" s="136">
        <v>6.25</v>
      </c>
      <c r="X193" s="120">
        <f t="shared" ref="X193:X231" si="271">(V193+W193)/2</f>
        <v>10.25</v>
      </c>
      <c r="Y193" s="121">
        <f t="shared" ref="Y193:Y231" si="272">IF(X193&gt;=10,5,0)</f>
        <v>5</v>
      </c>
      <c r="Z193" s="124">
        <f t="shared" ref="Z193:Z231" si="273">((P193*2)+(T193*2)+(X193*2))/6</f>
        <v>11.208333333333334</v>
      </c>
      <c r="AA193" s="125">
        <f t="shared" ref="AA193:AA231" si="274">IF(Z193&gt;=10,17,Q193+U193+Y193)</f>
        <v>17</v>
      </c>
      <c r="AB193" s="136">
        <v>10.5</v>
      </c>
      <c r="AC193" s="126">
        <f t="shared" ref="AC193:AC231" si="275">AB193</f>
        <v>10.5</v>
      </c>
      <c r="AD193" s="127">
        <f t="shared" ref="AD193:AD231" si="276">IF(AC193&gt;=10,3,0)</f>
        <v>3</v>
      </c>
      <c r="AE193" s="135">
        <v>13.5</v>
      </c>
      <c r="AF193" s="136">
        <v>6.75</v>
      </c>
      <c r="AG193" s="120">
        <f t="shared" ref="AG193:AG231" si="277">(AE193+AF193)/2</f>
        <v>10.125</v>
      </c>
      <c r="AH193" s="121">
        <f t="shared" ref="AH193:AH231" si="278">IF(AG193&gt;=10,3,0)</f>
        <v>3</v>
      </c>
      <c r="AI193" s="135">
        <v>13</v>
      </c>
      <c r="AJ193" s="136">
        <v>9</v>
      </c>
      <c r="AK193" s="120">
        <f t="shared" ref="AK193:AK231" si="279">(AI193+AJ193)/2</f>
        <v>11</v>
      </c>
      <c r="AL193" s="121">
        <f t="shared" ref="AL193:AL231" si="280">IF(AK193&gt;=10,3,0)</f>
        <v>3</v>
      </c>
      <c r="AM193" s="128">
        <f t="shared" ref="AM193:AM231" si="281">(AC193+(AG193*2)+(AK193*2))/5</f>
        <v>10.55</v>
      </c>
      <c r="AN193" s="129">
        <f t="shared" ref="AN193:AN231" si="282">IF(AM193&gt;=10,9,AL193+AH193+AD193)</f>
        <v>9</v>
      </c>
      <c r="AO193" s="135">
        <v>12.5</v>
      </c>
      <c r="AP193" s="136">
        <v>8</v>
      </c>
      <c r="AQ193" s="120">
        <f t="shared" ref="AQ193:AQ231" si="283">(AO193+AP193)/2</f>
        <v>10.25</v>
      </c>
      <c r="AR193" s="121">
        <f t="shared" ref="AR193:AR231" si="284">IF(AQ193&gt;=10,2,0)</f>
        <v>2</v>
      </c>
      <c r="AS193" s="135">
        <v>15</v>
      </c>
      <c r="AT193" s="136">
        <v>17</v>
      </c>
      <c r="AU193" s="120">
        <f t="shared" ref="AU193:AU231" si="285">(AS193+AT193)/2</f>
        <v>16</v>
      </c>
      <c r="AV193" s="121">
        <f t="shared" ref="AV193:AV231" si="286">IF(AU193&gt;=10,1,0)</f>
        <v>1</v>
      </c>
      <c r="AW193" s="128">
        <f t="shared" ref="AW193:AW231" si="287">(AU193+(AQ193*2))/3</f>
        <v>12.166666666666666</v>
      </c>
      <c r="AX193" s="129">
        <f t="shared" ref="AX193:AX231" si="288">IF(AW193&gt;=10,3,AV193+AR193)</f>
        <v>3</v>
      </c>
      <c r="AY193" s="137">
        <v>12.5</v>
      </c>
      <c r="AZ193" s="131">
        <f t="shared" ref="AZ193:AZ231" si="289">AY193</f>
        <v>12.5</v>
      </c>
      <c r="BA193" s="132">
        <f t="shared" ref="BA193:BA231" si="290">IF(AZ193&gt;=10,1,0)</f>
        <v>1</v>
      </c>
      <c r="BB193" s="128">
        <f t="shared" ref="BB193:BB231" si="291">AZ193</f>
        <v>12.5</v>
      </c>
      <c r="BC193" s="129">
        <f t="shared" ref="BC193:BC231" si="292">BA193</f>
        <v>1</v>
      </c>
      <c r="BD193" s="133">
        <f t="shared" ref="BD193:BD231" si="293">((P193*2)+(T193*2)+(X193*2)+AC193+(AG193*2)+(AK193*2)+(AQ193*2)+AU193+AZ193)/15</f>
        <v>11.266666666666667</v>
      </c>
      <c r="BE193" s="134">
        <f t="shared" ref="BE193:BE231" si="294">IF(BD193&gt;=10,30,BC193+AX193+AN193+AA193)</f>
        <v>30</v>
      </c>
      <c r="BF193" s="149"/>
      <c r="BG193" s="150"/>
      <c r="BH193" s="142">
        <f t="shared" ref="BH193:BH231" si="295">(BF193+BG193)/2</f>
        <v>0</v>
      </c>
      <c r="BI193" s="143">
        <f t="shared" ref="BI193:BI231" si="296">IF(BH193&gt;=10,5,0)</f>
        <v>0</v>
      </c>
      <c r="BJ193" s="149"/>
      <c r="BK193" s="150"/>
      <c r="BL193" s="142">
        <f t="shared" ref="BL193:BL231" si="297">(BJ193+BK193)/2</f>
        <v>0</v>
      </c>
      <c r="BM193" s="143">
        <f t="shared" ref="BM193:BM231" si="298">IF(BL193&gt;=10,5,0)</f>
        <v>0</v>
      </c>
      <c r="BN193" s="149"/>
      <c r="BO193" s="150"/>
      <c r="BP193" s="142">
        <f>(BN193+BO193)/2</f>
        <v>0</v>
      </c>
      <c r="BQ193" s="143">
        <f>IF(BP193&gt;=10,5,0)</f>
        <v>0</v>
      </c>
      <c r="BR193" s="149"/>
      <c r="BS193" s="150"/>
      <c r="BT193" s="142">
        <f t="shared" ref="BT193:BT231" si="299">(BR193+BS193)/2</f>
        <v>0</v>
      </c>
      <c r="BU193" s="143">
        <f t="shared" ref="BU193:BU231" si="300">IF(BT193&gt;=10,5,0)</f>
        <v>0</v>
      </c>
      <c r="BV193" s="144">
        <f t="shared" ref="BV193:BV231" si="301">((BT193*2)+(BP193*2)+(BL193*2)+(BH193*2))/8</f>
        <v>0</v>
      </c>
      <c r="BW193" s="145">
        <f t="shared" ref="BW193:BW231" si="302">IF(BV193&gt;=10,20,BU193+BQ193+BM193+BI193)</f>
        <v>0</v>
      </c>
      <c r="BX193" s="149"/>
      <c r="BY193" s="150"/>
      <c r="BZ193" s="142">
        <f t="shared" ref="BZ193:BZ231" si="303">(BX193+BY193)/2</f>
        <v>0</v>
      </c>
      <c r="CA193" s="143">
        <f t="shared" ref="CA193:CA231" si="304">IF(BZ193&gt;=10,5,0)</f>
        <v>0</v>
      </c>
      <c r="CB193" s="146">
        <f t="shared" ref="CB193:CB231" si="305">BZ193</f>
        <v>0</v>
      </c>
      <c r="CC193" s="145">
        <f t="shared" ref="CC193:CC231" si="306">CA193</f>
        <v>0</v>
      </c>
      <c r="CD193" s="150"/>
      <c r="CE193" s="147">
        <f t="shared" ref="CE193:CE231" si="307">CD193</f>
        <v>0</v>
      </c>
      <c r="CF193" s="148">
        <f t="shared" ref="CF193:CF231" si="308">IF(CE193&gt;=10,2,0)</f>
        <v>0</v>
      </c>
      <c r="CG193" s="146">
        <f t="shared" ref="CG193:CG231" si="309">CE193</f>
        <v>0</v>
      </c>
      <c r="CH193" s="145">
        <f t="shared" ref="CH193:CH231" si="310">CF193</f>
        <v>0</v>
      </c>
      <c r="CI193" s="149"/>
      <c r="CJ193" s="150"/>
      <c r="CK193" s="142">
        <f t="shared" ref="CK193:CK231" si="311">(CI193+CJ193)/2</f>
        <v>0</v>
      </c>
      <c r="CL193" s="143">
        <f t="shared" ref="CL193:CL231" si="312">IF(CK193&gt;=10,3,0)</f>
        <v>0</v>
      </c>
      <c r="CM193" s="146">
        <f t="shared" ref="CM193:CM231" si="313">CK193</f>
        <v>0</v>
      </c>
      <c r="CN193" s="145">
        <f t="shared" ref="CN193:CN231" si="314">CL193</f>
        <v>0</v>
      </c>
      <c r="CO193" s="21">
        <f t="shared" ref="CO193:CO231" si="315">((CK193*2)+CE193+(BZ193*2)+(BT193*2)+(BP193*2)+(BL193*2)+(BH193*2))/13</f>
        <v>0</v>
      </c>
      <c r="CP193" s="22">
        <f t="shared" ref="CP193:CP231" si="316">IF(CO193&gt;=10,30,CN193+CH193+CC193+BW193)</f>
        <v>0</v>
      </c>
      <c r="CQ193" s="2">
        <f t="shared" si="259"/>
        <v>11.266666666666667</v>
      </c>
      <c r="CR193" s="3">
        <f t="shared" si="260"/>
        <v>30</v>
      </c>
      <c r="CS193" s="4">
        <f t="shared" si="261"/>
        <v>0</v>
      </c>
      <c r="CT193" s="5">
        <f t="shared" si="262"/>
        <v>0</v>
      </c>
      <c r="CU193" s="23">
        <f t="shared" si="263"/>
        <v>5.6333333333333337</v>
      </c>
      <c r="CV193" s="6">
        <f t="shared" si="264"/>
        <v>30</v>
      </c>
      <c r="CW193" s="20">
        <f t="shared" ref="CW193:CW231" si="317">(M193+CV193)</f>
        <v>90</v>
      </c>
      <c r="CX193" s="9" t="str">
        <f t="shared" ref="CX193:CX230" si="318">IF(CW193=120,"ناجح(ة) دورة1","مؤجل(ة)")</f>
        <v>مؤجل(ة)</v>
      </c>
      <c r="CY193" s="10"/>
      <c r="CZ193" s="15"/>
      <c r="DA193" s="12"/>
    </row>
    <row r="194" spans="2:105" ht="29.25" customHeight="1" thickBot="1">
      <c r="B194" s="164">
        <f t="shared" ref="B194:B230" si="319">B193+1</f>
        <v>3</v>
      </c>
      <c r="C194" s="158" t="s">
        <v>363</v>
      </c>
      <c r="D194" s="165" t="s">
        <v>364</v>
      </c>
      <c r="E194" s="13" t="s">
        <v>704</v>
      </c>
      <c r="F194" s="32">
        <v>35841</v>
      </c>
      <c r="G194" s="33" t="s">
        <v>790</v>
      </c>
      <c r="H194" s="28">
        <v>12.38</v>
      </c>
      <c r="I194" s="29">
        <v>30</v>
      </c>
      <c r="J194" s="30">
        <v>13.62</v>
      </c>
      <c r="K194" s="31">
        <v>30</v>
      </c>
      <c r="L194" s="18">
        <f t="shared" si="265"/>
        <v>13</v>
      </c>
      <c r="M194" s="19">
        <f t="shared" si="266"/>
        <v>60</v>
      </c>
      <c r="N194" s="149">
        <v>16</v>
      </c>
      <c r="O194" s="150">
        <v>15</v>
      </c>
      <c r="P194" s="120">
        <f t="shared" si="267"/>
        <v>15.5</v>
      </c>
      <c r="Q194" s="121">
        <f t="shared" si="268"/>
        <v>6</v>
      </c>
      <c r="R194" s="135">
        <v>14.5</v>
      </c>
      <c r="S194" s="136">
        <v>8.25</v>
      </c>
      <c r="T194" s="120">
        <f t="shared" si="269"/>
        <v>11.375</v>
      </c>
      <c r="U194" s="121">
        <f t="shared" si="270"/>
        <v>6</v>
      </c>
      <c r="V194" s="135">
        <v>13</v>
      </c>
      <c r="W194" s="136">
        <v>11</v>
      </c>
      <c r="X194" s="120">
        <f t="shared" si="271"/>
        <v>12</v>
      </c>
      <c r="Y194" s="121">
        <f t="shared" si="272"/>
        <v>5</v>
      </c>
      <c r="Z194" s="124">
        <f t="shared" si="273"/>
        <v>12.958333333333334</v>
      </c>
      <c r="AA194" s="125">
        <f t="shared" si="274"/>
        <v>17</v>
      </c>
      <c r="AB194" s="136">
        <v>16.5</v>
      </c>
      <c r="AC194" s="126">
        <f t="shared" si="275"/>
        <v>16.5</v>
      </c>
      <c r="AD194" s="127">
        <f t="shared" si="276"/>
        <v>3</v>
      </c>
      <c r="AE194" s="135">
        <v>13.5</v>
      </c>
      <c r="AF194" s="136">
        <v>6.5</v>
      </c>
      <c r="AG194" s="120">
        <f t="shared" si="277"/>
        <v>10</v>
      </c>
      <c r="AH194" s="121">
        <f t="shared" si="278"/>
        <v>3</v>
      </c>
      <c r="AI194" s="135">
        <v>15</v>
      </c>
      <c r="AJ194" s="136">
        <v>10</v>
      </c>
      <c r="AK194" s="120">
        <f t="shared" si="279"/>
        <v>12.5</v>
      </c>
      <c r="AL194" s="121">
        <f t="shared" si="280"/>
        <v>3</v>
      </c>
      <c r="AM194" s="128">
        <f t="shared" si="281"/>
        <v>12.3</v>
      </c>
      <c r="AN194" s="129">
        <f t="shared" si="282"/>
        <v>9</v>
      </c>
      <c r="AO194" s="135">
        <v>12.5</v>
      </c>
      <c r="AP194" s="136">
        <v>3</v>
      </c>
      <c r="AQ194" s="120">
        <f t="shared" si="283"/>
        <v>7.75</v>
      </c>
      <c r="AR194" s="121">
        <f t="shared" si="284"/>
        <v>0</v>
      </c>
      <c r="AS194" s="135">
        <v>10</v>
      </c>
      <c r="AT194" s="136">
        <v>7</v>
      </c>
      <c r="AU194" s="120">
        <f t="shared" si="285"/>
        <v>8.5</v>
      </c>
      <c r="AV194" s="121">
        <f t="shared" si="286"/>
        <v>0</v>
      </c>
      <c r="AW194" s="128">
        <f t="shared" si="287"/>
        <v>8</v>
      </c>
      <c r="AX194" s="129">
        <f t="shared" si="288"/>
        <v>0</v>
      </c>
      <c r="AY194" s="137">
        <v>17.5</v>
      </c>
      <c r="AZ194" s="131">
        <f t="shared" si="289"/>
        <v>17.5</v>
      </c>
      <c r="BA194" s="132">
        <f t="shared" si="290"/>
        <v>1</v>
      </c>
      <c r="BB194" s="128">
        <f t="shared" si="291"/>
        <v>17.5</v>
      </c>
      <c r="BC194" s="129">
        <f t="shared" si="292"/>
        <v>1</v>
      </c>
      <c r="BD194" s="133">
        <f t="shared" si="293"/>
        <v>12.05</v>
      </c>
      <c r="BE194" s="134">
        <f t="shared" si="294"/>
        <v>30</v>
      </c>
      <c r="BF194" s="149"/>
      <c r="BG194" s="150"/>
      <c r="BH194" s="142">
        <f t="shared" si="295"/>
        <v>0</v>
      </c>
      <c r="BI194" s="143">
        <f t="shared" si="296"/>
        <v>0</v>
      </c>
      <c r="BJ194" s="149"/>
      <c r="BK194" s="150"/>
      <c r="BL194" s="142">
        <f t="shared" si="297"/>
        <v>0</v>
      </c>
      <c r="BM194" s="143">
        <f t="shared" si="298"/>
        <v>0</v>
      </c>
      <c r="BN194" s="149"/>
      <c r="BO194" s="150"/>
      <c r="BP194" s="142">
        <f t="shared" ref="BP194:BP231" si="320">(BN194+BO194)/2</f>
        <v>0</v>
      </c>
      <c r="BQ194" s="143">
        <f t="shared" ref="BQ194:BQ231" si="321">IF(BP194&gt;=10,5,0)</f>
        <v>0</v>
      </c>
      <c r="BR194" s="149"/>
      <c r="BS194" s="150"/>
      <c r="BT194" s="142">
        <f t="shared" si="299"/>
        <v>0</v>
      </c>
      <c r="BU194" s="143">
        <f t="shared" si="300"/>
        <v>0</v>
      </c>
      <c r="BV194" s="144">
        <f t="shared" si="301"/>
        <v>0</v>
      </c>
      <c r="BW194" s="145">
        <f t="shared" si="302"/>
        <v>0</v>
      </c>
      <c r="BX194" s="149"/>
      <c r="BY194" s="150"/>
      <c r="BZ194" s="142">
        <f t="shared" si="303"/>
        <v>0</v>
      </c>
      <c r="CA194" s="143">
        <f t="shared" si="304"/>
        <v>0</v>
      </c>
      <c r="CB194" s="146">
        <f t="shared" si="305"/>
        <v>0</v>
      </c>
      <c r="CC194" s="145">
        <f t="shared" si="306"/>
        <v>0</v>
      </c>
      <c r="CD194" s="150"/>
      <c r="CE194" s="147">
        <f t="shared" si="307"/>
        <v>0</v>
      </c>
      <c r="CF194" s="148">
        <f t="shared" si="308"/>
        <v>0</v>
      </c>
      <c r="CG194" s="146">
        <f t="shared" si="309"/>
        <v>0</v>
      </c>
      <c r="CH194" s="145">
        <f t="shared" si="310"/>
        <v>0</v>
      </c>
      <c r="CI194" s="149"/>
      <c r="CJ194" s="150"/>
      <c r="CK194" s="142">
        <f t="shared" si="311"/>
        <v>0</v>
      </c>
      <c r="CL194" s="143">
        <f t="shared" si="312"/>
        <v>0</v>
      </c>
      <c r="CM194" s="146">
        <f t="shared" si="313"/>
        <v>0</v>
      </c>
      <c r="CN194" s="145">
        <f t="shared" si="314"/>
        <v>0</v>
      </c>
      <c r="CO194" s="21">
        <f t="shared" si="315"/>
        <v>0</v>
      </c>
      <c r="CP194" s="22">
        <f t="shared" si="316"/>
        <v>0</v>
      </c>
      <c r="CQ194" s="2">
        <f t="shared" si="259"/>
        <v>12.05</v>
      </c>
      <c r="CR194" s="3">
        <f t="shared" si="260"/>
        <v>30</v>
      </c>
      <c r="CS194" s="4">
        <f t="shared" si="261"/>
        <v>0</v>
      </c>
      <c r="CT194" s="5">
        <f t="shared" si="262"/>
        <v>0</v>
      </c>
      <c r="CU194" s="23">
        <f t="shared" si="263"/>
        <v>6.0250000000000004</v>
      </c>
      <c r="CV194" s="6">
        <f t="shared" si="264"/>
        <v>30</v>
      </c>
      <c r="CW194" s="20">
        <f t="shared" si="317"/>
        <v>90</v>
      </c>
      <c r="CX194" s="9" t="str">
        <f t="shared" si="318"/>
        <v>مؤجل(ة)</v>
      </c>
      <c r="CZ194" s="16"/>
      <c r="DA194" s="12"/>
    </row>
    <row r="195" spans="2:105" ht="29.25" customHeight="1" thickBot="1">
      <c r="B195" s="164">
        <f t="shared" si="319"/>
        <v>4</v>
      </c>
      <c r="C195" s="158" t="s">
        <v>313</v>
      </c>
      <c r="D195" s="165" t="s">
        <v>209</v>
      </c>
      <c r="E195" s="13" t="s">
        <v>675</v>
      </c>
      <c r="F195" s="32">
        <v>35588</v>
      </c>
      <c r="G195" s="33" t="s">
        <v>823</v>
      </c>
      <c r="H195" s="28">
        <v>11.01</v>
      </c>
      <c r="I195" s="29">
        <v>30</v>
      </c>
      <c r="J195" s="30">
        <v>10.62</v>
      </c>
      <c r="K195" s="31">
        <v>30</v>
      </c>
      <c r="L195" s="18">
        <f t="shared" si="265"/>
        <v>10.815</v>
      </c>
      <c r="M195" s="19">
        <f t="shared" si="266"/>
        <v>60</v>
      </c>
      <c r="N195" s="149">
        <v>13</v>
      </c>
      <c r="O195" s="150">
        <v>7</v>
      </c>
      <c r="P195" s="120">
        <f t="shared" si="267"/>
        <v>10</v>
      </c>
      <c r="Q195" s="121">
        <f t="shared" si="268"/>
        <v>6</v>
      </c>
      <c r="R195" s="135">
        <v>14.5</v>
      </c>
      <c r="S195" s="136">
        <v>4</v>
      </c>
      <c r="T195" s="120">
        <f t="shared" si="269"/>
        <v>9.25</v>
      </c>
      <c r="U195" s="121">
        <f t="shared" si="270"/>
        <v>0</v>
      </c>
      <c r="V195" s="135">
        <v>15</v>
      </c>
      <c r="W195" s="136">
        <v>3.5</v>
      </c>
      <c r="X195" s="120">
        <f t="shared" si="271"/>
        <v>9.25</v>
      </c>
      <c r="Y195" s="121">
        <f t="shared" si="272"/>
        <v>0</v>
      </c>
      <c r="Z195" s="124">
        <f t="shared" si="273"/>
        <v>9.5</v>
      </c>
      <c r="AA195" s="125">
        <f t="shared" si="274"/>
        <v>6</v>
      </c>
      <c r="AB195" s="136">
        <v>13</v>
      </c>
      <c r="AC195" s="126">
        <f t="shared" si="275"/>
        <v>13</v>
      </c>
      <c r="AD195" s="127">
        <f t="shared" si="276"/>
        <v>3</v>
      </c>
      <c r="AE195" s="135">
        <v>11.5</v>
      </c>
      <c r="AF195" s="136">
        <v>4</v>
      </c>
      <c r="AG195" s="120">
        <f t="shared" si="277"/>
        <v>7.75</v>
      </c>
      <c r="AH195" s="121">
        <f t="shared" si="278"/>
        <v>0</v>
      </c>
      <c r="AI195" s="135">
        <v>12</v>
      </c>
      <c r="AJ195" s="136">
        <v>9.5</v>
      </c>
      <c r="AK195" s="120">
        <f t="shared" si="279"/>
        <v>10.75</v>
      </c>
      <c r="AL195" s="121">
        <f t="shared" si="280"/>
        <v>3</v>
      </c>
      <c r="AM195" s="128">
        <f t="shared" si="281"/>
        <v>10</v>
      </c>
      <c r="AN195" s="129">
        <f t="shared" si="282"/>
        <v>9</v>
      </c>
      <c r="AO195" s="135">
        <v>12.5</v>
      </c>
      <c r="AP195" s="136">
        <v>6</v>
      </c>
      <c r="AQ195" s="120">
        <f t="shared" si="283"/>
        <v>9.25</v>
      </c>
      <c r="AR195" s="121">
        <f t="shared" si="284"/>
        <v>0</v>
      </c>
      <c r="AS195" s="135">
        <v>12</v>
      </c>
      <c r="AT195" s="136">
        <v>12</v>
      </c>
      <c r="AU195" s="120">
        <f t="shared" si="285"/>
        <v>12</v>
      </c>
      <c r="AV195" s="121">
        <f t="shared" si="286"/>
        <v>1</v>
      </c>
      <c r="AW195" s="128">
        <f t="shared" si="287"/>
        <v>10.166666666666666</v>
      </c>
      <c r="AX195" s="129">
        <f t="shared" si="288"/>
        <v>3</v>
      </c>
      <c r="AY195" s="137">
        <v>8.5</v>
      </c>
      <c r="AZ195" s="131">
        <f t="shared" si="289"/>
        <v>8.5</v>
      </c>
      <c r="BA195" s="132">
        <f t="shared" si="290"/>
        <v>0</v>
      </c>
      <c r="BB195" s="128">
        <f t="shared" si="291"/>
        <v>8.5</v>
      </c>
      <c r="BC195" s="129">
        <f t="shared" si="292"/>
        <v>0</v>
      </c>
      <c r="BD195" s="133">
        <f t="shared" si="293"/>
        <v>9.7333333333333325</v>
      </c>
      <c r="BE195" s="134">
        <f t="shared" si="294"/>
        <v>18</v>
      </c>
      <c r="BF195" s="149"/>
      <c r="BG195" s="150"/>
      <c r="BH195" s="142">
        <f t="shared" si="295"/>
        <v>0</v>
      </c>
      <c r="BI195" s="143">
        <f t="shared" si="296"/>
        <v>0</v>
      </c>
      <c r="BJ195" s="149"/>
      <c r="BK195" s="150"/>
      <c r="BL195" s="142">
        <f t="shared" si="297"/>
        <v>0</v>
      </c>
      <c r="BM195" s="143">
        <f t="shared" si="298"/>
        <v>0</v>
      </c>
      <c r="BN195" s="149"/>
      <c r="BO195" s="150"/>
      <c r="BP195" s="142">
        <f t="shared" si="320"/>
        <v>0</v>
      </c>
      <c r="BQ195" s="143">
        <f t="shared" si="321"/>
        <v>0</v>
      </c>
      <c r="BR195" s="149"/>
      <c r="BS195" s="150"/>
      <c r="BT195" s="142">
        <f t="shared" si="299"/>
        <v>0</v>
      </c>
      <c r="BU195" s="143">
        <f t="shared" si="300"/>
        <v>0</v>
      </c>
      <c r="BV195" s="144">
        <f t="shared" si="301"/>
        <v>0</v>
      </c>
      <c r="BW195" s="145">
        <f t="shared" si="302"/>
        <v>0</v>
      </c>
      <c r="BX195" s="149"/>
      <c r="BY195" s="150"/>
      <c r="BZ195" s="142">
        <f t="shared" si="303"/>
        <v>0</v>
      </c>
      <c r="CA195" s="143">
        <f t="shared" si="304"/>
        <v>0</v>
      </c>
      <c r="CB195" s="146">
        <f t="shared" si="305"/>
        <v>0</v>
      </c>
      <c r="CC195" s="145">
        <f t="shared" si="306"/>
        <v>0</v>
      </c>
      <c r="CD195" s="150"/>
      <c r="CE195" s="147">
        <f t="shared" si="307"/>
        <v>0</v>
      </c>
      <c r="CF195" s="148">
        <f t="shared" si="308"/>
        <v>0</v>
      </c>
      <c r="CG195" s="146">
        <f t="shared" si="309"/>
        <v>0</v>
      </c>
      <c r="CH195" s="145">
        <f t="shared" si="310"/>
        <v>0</v>
      </c>
      <c r="CI195" s="149"/>
      <c r="CJ195" s="150"/>
      <c r="CK195" s="142">
        <f t="shared" si="311"/>
        <v>0</v>
      </c>
      <c r="CL195" s="143">
        <f t="shared" si="312"/>
        <v>0</v>
      </c>
      <c r="CM195" s="146">
        <f t="shared" si="313"/>
        <v>0</v>
      </c>
      <c r="CN195" s="145">
        <f t="shared" si="314"/>
        <v>0</v>
      </c>
      <c r="CO195" s="21">
        <f t="shared" si="315"/>
        <v>0</v>
      </c>
      <c r="CP195" s="22">
        <f t="shared" si="316"/>
        <v>0</v>
      </c>
      <c r="CQ195" s="2">
        <f t="shared" si="259"/>
        <v>9.7333333333333325</v>
      </c>
      <c r="CR195" s="3">
        <f t="shared" si="260"/>
        <v>18</v>
      </c>
      <c r="CS195" s="4">
        <f t="shared" si="261"/>
        <v>0</v>
      </c>
      <c r="CT195" s="5">
        <f t="shared" si="262"/>
        <v>0</v>
      </c>
      <c r="CU195" s="23">
        <f t="shared" si="263"/>
        <v>4.8666666666666663</v>
      </c>
      <c r="CV195" s="6">
        <f t="shared" si="264"/>
        <v>18</v>
      </c>
      <c r="CW195" s="20">
        <f t="shared" si="317"/>
        <v>78</v>
      </c>
      <c r="CX195" s="9" t="str">
        <f t="shared" si="318"/>
        <v>مؤجل(ة)</v>
      </c>
      <c r="CY195" s="10"/>
      <c r="CZ195" s="15"/>
      <c r="DA195" s="12"/>
    </row>
    <row r="196" spans="2:105" ht="29.25" customHeight="1" thickBot="1">
      <c r="B196" s="164">
        <f t="shared" si="319"/>
        <v>5</v>
      </c>
      <c r="C196" s="158" t="s">
        <v>365</v>
      </c>
      <c r="D196" s="165" t="s">
        <v>366</v>
      </c>
      <c r="E196" s="13" t="s">
        <v>705</v>
      </c>
      <c r="F196" s="32">
        <v>36526</v>
      </c>
      <c r="G196" s="33" t="s">
        <v>790</v>
      </c>
      <c r="H196" s="28">
        <v>9.9600000000000009</v>
      </c>
      <c r="I196" s="29">
        <v>30</v>
      </c>
      <c r="J196" s="30">
        <v>11.45</v>
      </c>
      <c r="K196" s="31">
        <v>30</v>
      </c>
      <c r="L196" s="18">
        <f t="shared" si="265"/>
        <v>10.705</v>
      </c>
      <c r="M196" s="19">
        <f t="shared" si="266"/>
        <v>60</v>
      </c>
      <c r="N196" s="149">
        <v>12</v>
      </c>
      <c r="O196" s="150">
        <v>7</v>
      </c>
      <c r="P196" s="120">
        <f t="shared" si="267"/>
        <v>9.5</v>
      </c>
      <c r="Q196" s="121">
        <f t="shared" si="268"/>
        <v>0</v>
      </c>
      <c r="R196" s="135">
        <v>13.5</v>
      </c>
      <c r="S196" s="136">
        <v>7</v>
      </c>
      <c r="T196" s="120">
        <f t="shared" si="269"/>
        <v>10.25</v>
      </c>
      <c r="U196" s="121">
        <f t="shared" si="270"/>
        <v>6</v>
      </c>
      <c r="V196" s="135">
        <v>10.5</v>
      </c>
      <c r="W196" s="136">
        <v>7</v>
      </c>
      <c r="X196" s="120">
        <f t="shared" si="271"/>
        <v>8.75</v>
      </c>
      <c r="Y196" s="121">
        <f t="shared" si="272"/>
        <v>0</v>
      </c>
      <c r="Z196" s="124">
        <f t="shared" si="273"/>
        <v>9.5</v>
      </c>
      <c r="AA196" s="125">
        <f t="shared" si="274"/>
        <v>6</v>
      </c>
      <c r="AB196" s="136">
        <v>12.5</v>
      </c>
      <c r="AC196" s="126">
        <f t="shared" si="275"/>
        <v>12.5</v>
      </c>
      <c r="AD196" s="127">
        <f t="shared" si="276"/>
        <v>3</v>
      </c>
      <c r="AE196" s="135">
        <v>12.5</v>
      </c>
      <c r="AF196" s="136">
        <v>5</v>
      </c>
      <c r="AG196" s="120">
        <f t="shared" si="277"/>
        <v>8.75</v>
      </c>
      <c r="AH196" s="121">
        <f t="shared" si="278"/>
        <v>0</v>
      </c>
      <c r="AI196" s="135">
        <v>13</v>
      </c>
      <c r="AJ196" s="136">
        <v>12.25</v>
      </c>
      <c r="AK196" s="120">
        <f t="shared" si="279"/>
        <v>12.625</v>
      </c>
      <c r="AL196" s="121">
        <f t="shared" si="280"/>
        <v>3</v>
      </c>
      <c r="AM196" s="128">
        <f t="shared" si="281"/>
        <v>11.05</v>
      </c>
      <c r="AN196" s="129">
        <f t="shared" si="282"/>
        <v>9</v>
      </c>
      <c r="AO196" s="135">
        <v>12.5</v>
      </c>
      <c r="AP196" s="136">
        <v>5</v>
      </c>
      <c r="AQ196" s="120">
        <f t="shared" si="283"/>
        <v>8.75</v>
      </c>
      <c r="AR196" s="121">
        <f t="shared" si="284"/>
        <v>0</v>
      </c>
      <c r="AS196" s="135">
        <v>14</v>
      </c>
      <c r="AT196" s="136">
        <v>12</v>
      </c>
      <c r="AU196" s="120">
        <f t="shared" si="285"/>
        <v>13</v>
      </c>
      <c r="AV196" s="121">
        <f t="shared" si="286"/>
        <v>1</v>
      </c>
      <c r="AW196" s="128">
        <f t="shared" si="287"/>
        <v>10.166666666666666</v>
      </c>
      <c r="AX196" s="129">
        <f t="shared" si="288"/>
        <v>3</v>
      </c>
      <c r="AY196" s="137">
        <v>13</v>
      </c>
      <c r="AZ196" s="131">
        <f t="shared" si="289"/>
        <v>13</v>
      </c>
      <c r="BA196" s="132">
        <f t="shared" si="290"/>
        <v>1</v>
      </c>
      <c r="BB196" s="128">
        <f t="shared" si="291"/>
        <v>13</v>
      </c>
      <c r="BC196" s="129">
        <f t="shared" si="292"/>
        <v>1</v>
      </c>
      <c r="BD196" s="133">
        <f t="shared" si="293"/>
        <v>10.383333333333333</v>
      </c>
      <c r="BE196" s="134">
        <f t="shared" si="294"/>
        <v>30</v>
      </c>
      <c r="BF196" s="149"/>
      <c r="BG196" s="150"/>
      <c r="BH196" s="142">
        <f t="shared" si="295"/>
        <v>0</v>
      </c>
      <c r="BI196" s="143">
        <f t="shared" si="296"/>
        <v>0</v>
      </c>
      <c r="BJ196" s="149"/>
      <c r="BK196" s="150"/>
      <c r="BL196" s="142">
        <f t="shared" si="297"/>
        <v>0</v>
      </c>
      <c r="BM196" s="143">
        <f t="shared" si="298"/>
        <v>0</v>
      </c>
      <c r="BN196" s="149"/>
      <c r="BO196" s="150"/>
      <c r="BP196" s="142">
        <f t="shared" si="320"/>
        <v>0</v>
      </c>
      <c r="BQ196" s="143">
        <f t="shared" si="321"/>
        <v>0</v>
      </c>
      <c r="BR196" s="149"/>
      <c r="BS196" s="150"/>
      <c r="BT196" s="142">
        <f t="shared" si="299"/>
        <v>0</v>
      </c>
      <c r="BU196" s="143">
        <f t="shared" si="300"/>
        <v>0</v>
      </c>
      <c r="BV196" s="144">
        <f t="shared" si="301"/>
        <v>0</v>
      </c>
      <c r="BW196" s="145">
        <f t="shared" si="302"/>
        <v>0</v>
      </c>
      <c r="BX196" s="149"/>
      <c r="BY196" s="150"/>
      <c r="BZ196" s="142">
        <f t="shared" si="303"/>
        <v>0</v>
      </c>
      <c r="CA196" s="143">
        <f t="shared" si="304"/>
        <v>0</v>
      </c>
      <c r="CB196" s="146">
        <f t="shared" si="305"/>
        <v>0</v>
      </c>
      <c r="CC196" s="145">
        <f t="shared" si="306"/>
        <v>0</v>
      </c>
      <c r="CD196" s="150"/>
      <c r="CE196" s="147">
        <f t="shared" si="307"/>
        <v>0</v>
      </c>
      <c r="CF196" s="148">
        <f t="shared" si="308"/>
        <v>0</v>
      </c>
      <c r="CG196" s="146">
        <f t="shared" si="309"/>
        <v>0</v>
      </c>
      <c r="CH196" s="145">
        <f t="shared" si="310"/>
        <v>0</v>
      </c>
      <c r="CI196" s="149"/>
      <c r="CJ196" s="150"/>
      <c r="CK196" s="142">
        <f t="shared" si="311"/>
        <v>0</v>
      </c>
      <c r="CL196" s="143">
        <f t="shared" si="312"/>
        <v>0</v>
      </c>
      <c r="CM196" s="146">
        <f t="shared" si="313"/>
        <v>0</v>
      </c>
      <c r="CN196" s="145">
        <f t="shared" si="314"/>
        <v>0</v>
      </c>
      <c r="CO196" s="21">
        <f t="shared" si="315"/>
        <v>0</v>
      </c>
      <c r="CP196" s="22">
        <f t="shared" si="316"/>
        <v>0</v>
      </c>
      <c r="CQ196" s="2">
        <f t="shared" si="259"/>
        <v>10.383333333333333</v>
      </c>
      <c r="CR196" s="3">
        <f t="shared" si="260"/>
        <v>30</v>
      </c>
      <c r="CS196" s="4">
        <f t="shared" si="261"/>
        <v>0</v>
      </c>
      <c r="CT196" s="5">
        <f t="shared" si="262"/>
        <v>0</v>
      </c>
      <c r="CU196" s="23">
        <f t="shared" si="263"/>
        <v>5.1916666666666664</v>
      </c>
      <c r="CV196" s="6">
        <f t="shared" si="264"/>
        <v>30</v>
      </c>
      <c r="CW196" s="20">
        <f t="shared" si="317"/>
        <v>90</v>
      </c>
      <c r="CX196" s="9" t="str">
        <f t="shared" si="318"/>
        <v>مؤجل(ة)</v>
      </c>
      <c r="CY196" s="10"/>
      <c r="CZ196" s="15"/>
      <c r="DA196" s="12"/>
    </row>
    <row r="197" spans="2:105" ht="29.25" customHeight="1" thickBot="1">
      <c r="B197" s="164">
        <f t="shared" si="319"/>
        <v>6</v>
      </c>
      <c r="C197" s="158" t="s">
        <v>367</v>
      </c>
      <c r="D197" s="165" t="s">
        <v>147</v>
      </c>
      <c r="E197" s="13" t="s">
        <v>706</v>
      </c>
      <c r="F197" s="32">
        <v>35862</v>
      </c>
      <c r="G197" s="33" t="s">
        <v>790</v>
      </c>
      <c r="H197" s="28">
        <v>10.56</v>
      </c>
      <c r="I197" s="29">
        <v>30</v>
      </c>
      <c r="J197" s="30">
        <v>10.42</v>
      </c>
      <c r="K197" s="31">
        <v>30</v>
      </c>
      <c r="L197" s="18">
        <f t="shared" si="265"/>
        <v>10.49</v>
      </c>
      <c r="M197" s="19">
        <f t="shared" si="266"/>
        <v>60</v>
      </c>
      <c r="N197" s="149">
        <v>12</v>
      </c>
      <c r="O197" s="150">
        <v>13</v>
      </c>
      <c r="P197" s="120">
        <f t="shared" si="267"/>
        <v>12.5</v>
      </c>
      <c r="Q197" s="121">
        <f t="shared" si="268"/>
        <v>6</v>
      </c>
      <c r="R197" s="135">
        <v>13</v>
      </c>
      <c r="S197" s="136">
        <v>5</v>
      </c>
      <c r="T197" s="120">
        <f t="shared" si="269"/>
        <v>9</v>
      </c>
      <c r="U197" s="121">
        <f t="shared" si="270"/>
        <v>0</v>
      </c>
      <c r="V197" s="135">
        <v>11.5</v>
      </c>
      <c r="W197" s="136">
        <v>5.25</v>
      </c>
      <c r="X197" s="120">
        <f t="shared" si="271"/>
        <v>8.375</v>
      </c>
      <c r="Y197" s="121">
        <f t="shared" si="272"/>
        <v>0</v>
      </c>
      <c r="Z197" s="124">
        <f t="shared" si="273"/>
        <v>9.9583333333333339</v>
      </c>
      <c r="AA197" s="125">
        <f t="shared" si="274"/>
        <v>6</v>
      </c>
      <c r="AB197" s="136">
        <v>10.5</v>
      </c>
      <c r="AC197" s="126">
        <f t="shared" si="275"/>
        <v>10.5</v>
      </c>
      <c r="AD197" s="127">
        <f t="shared" si="276"/>
        <v>3</v>
      </c>
      <c r="AE197" s="135">
        <v>11</v>
      </c>
      <c r="AF197" s="136">
        <v>3.5</v>
      </c>
      <c r="AG197" s="120">
        <f t="shared" si="277"/>
        <v>7.25</v>
      </c>
      <c r="AH197" s="121">
        <f t="shared" si="278"/>
        <v>0</v>
      </c>
      <c r="AI197" s="135">
        <v>10</v>
      </c>
      <c r="AJ197" s="136">
        <v>2</v>
      </c>
      <c r="AK197" s="120">
        <f t="shared" si="279"/>
        <v>6</v>
      </c>
      <c r="AL197" s="121">
        <f t="shared" si="280"/>
        <v>0</v>
      </c>
      <c r="AM197" s="128">
        <f t="shared" si="281"/>
        <v>7.4</v>
      </c>
      <c r="AN197" s="129">
        <f t="shared" si="282"/>
        <v>3</v>
      </c>
      <c r="AO197" s="135">
        <v>12.5</v>
      </c>
      <c r="AP197" s="136">
        <v>1</v>
      </c>
      <c r="AQ197" s="120">
        <f t="shared" si="283"/>
        <v>6.75</v>
      </c>
      <c r="AR197" s="121">
        <f t="shared" si="284"/>
        <v>0</v>
      </c>
      <c r="AS197" s="135">
        <v>12</v>
      </c>
      <c r="AT197" s="136">
        <v>10</v>
      </c>
      <c r="AU197" s="120">
        <f t="shared" si="285"/>
        <v>11</v>
      </c>
      <c r="AV197" s="121">
        <f t="shared" si="286"/>
        <v>1</v>
      </c>
      <c r="AW197" s="128">
        <f t="shared" si="287"/>
        <v>8.1666666666666661</v>
      </c>
      <c r="AX197" s="129">
        <f t="shared" si="288"/>
        <v>1</v>
      </c>
      <c r="AY197" s="137">
        <v>0</v>
      </c>
      <c r="AZ197" s="131">
        <f t="shared" si="289"/>
        <v>0</v>
      </c>
      <c r="BA197" s="132">
        <f t="shared" si="290"/>
        <v>0</v>
      </c>
      <c r="BB197" s="128">
        <f t="shared" si="291"/>
        <v>0</v>
      </c>
      <c r="BC197" s="129">
        <f t="shared" si="292"/>
        <v>0</v>
      </c>
      <c r="BD197" s="133">
        <f t="shared" si="293"/>
        <v>8.0833333333333339</v>
      </c>
      <c r="BE197" s="134">
        <f t="shared" si="294"/>
        <v>10</v>
      </c>
      <c r="BF197" s="149"/>
      <c r="BG197" s="150"/>
      <c r="BH197" s="142">
        <f t="shared" si="295"/>
        <v>0</v>
      </c>
      <c r="BI197" s="143">
        <f t="shared" si="296"/>
        <v>0</v>
      </c>
      <c r="BJ197" s="149"/>
      <c r="BK197" s="150"/>
      <c r="BL197" s="142">
        <f t="shared" si="297"/>
        <v>0</v>
      </c>
      <c r="BM197" s="143">
        <f t="shared" si="298"/>
        <v>0</v>
      </c>
      <c r="BN197" s="149"/>
      <c r="BO197" s="150"/>
      <c r="BP197" s="142">
        <f t="shared" si="320"/>
        <v>0</v>
      </c>
      <c r="BQ197" s="143">
        <f t="shared" si="321"/>
        <v>0</v>
      </c>
      <c r="BR197" s="149"/>
      <c r="BS197" s="150"/>
      <c r="BT197" s="142">
        <f t="shared" si="299"/>
        <v>0</v>
      </c>
      <c r="BU197" s="143">
        <f t="shared" si="300"/>
        <v>0</v>
      </c>
      <c r="BV197" s="144">
        <f t="shared" si="301"/>
        <v>0</v>
      </c>
      <c r="BW197" s="145">
        <f t="shared" si="302"/>
        <v>0</v>
      </c>
      <c r="BX197" s="149"/>
      <c r="BY197" s="150"/>
      <c r="BZ197" s="142">
        <f t="shared" si="303"/>
        <v>0</v>
      </c>
      <c r="CA197" s="143">
        <f t="shared" si="304"/>
        <v>0</v>
      </c>
      <c r="CB197" s="146">
        <f t="shared" si="305"/>
        <v>0</v>
      </c>
      <c r="CC197" s="145">
        <f t="shared" si="306"/>
        <v>0</v>
      </c>
      <c r="CD197" s="150"/>
      <c r="CE197" s="147">
        <f t="shared" si="307"/>
        <v>0</v>
      </c>
      <c r="CF197" s="148">
        <f t="shared" si="308"/>
        <v>0</v>
      </c>
      <c r="CG197" s="146">
        <f t="shared" si="309"/>
        <v>0</v>
      </c>
      <c r="CH197" s="145">
        <f t="shared" si="310"/>
        <v>0</v>
      </c>
      <c r="CI197" s="149"/>
      <c r="CJ197" s="150"/>
      <c r="CK197" s="142">
        <f t="shared" si="311"/>
        <v>0</v>
      </c>
      <c r="CL197" s="143">
        <f t="shared" si="312"/>
        <v>0</v>
      </c>
      <c r="CM197" s="146">
        <f t="shared" si="313"/>
        <v>0</v>
      </c>
      <c r="CN197" s="145">
        <f t="shared" si="314"/>
        <v>0</v>
      </c>
      <c r="CO197" s="21">
        <f t="shared" si="315"/>
        <v>0</v>
      </c>
      <c r="CP197" s="22">
        <f t="shared" si="316"/>
        <v>0</v>
      </c>
      <c r="CQ197" s="2">
        <f t="shared" si="259"/>
        <v>8.0833333333333339</v>
      </c>
      <c r="CR197" s="3">
        <f t="shared" si="260"/>
        <v>10</v>
      </c>
      <c r="CS197" s="4">
        <f t="shared" si="261"/>
        <v>0</v>
      </c>
      <c r="CT197" s="5">
        <f t="shared" si="262"/>
        <v>0</v>
      </c>
      <c r="CU197" s="23">
        <f t="shared" si="263"/>
        <v>4.041666666666667</v>
      </c>
      <c r="CV197" s="6">
        <f t="shared" si="264"/>
        <v>10</v>
      </c>
      <c r="CW197" s="20">
        <f t="shared" si="317"/>
        <v>70</v>
      </c>
      <c r="CX197" s="9" t="str">
        <f t="shared" si="318"/>
        <v>مؤجل(ة)</v>
      </c>
      <c r="CY197" s="10"/>
      <c r="CZ197" s="15"/>
      <c r="DA197" s="12"/>
    </row>
    <row r="198" spans="2:105" ht="29.25" customHeight="1" thickBot="1">
      <c r="B198" s="164">
        <f t="shared" si="319"/>
        <v>7</v>
      </c>
      <c r="C198" s="158" t="s">
        <v>368</v>
      </c>
      <c r="D198" s="165" t="s">
        <v>369</v>
      </c>
      <c r="E198" s="34" t="s">
        <v>707</v>
      </c>
      <c r="F198" s="32">
        <v>36202</v>
      </c>
      <c r="G198" s="33" t="s">
        <v>790</v>
      </c>
      <c r="H198" s="28">
        <v>10.35</v>
      </c>
      <c r="I198" s="29">
        <v>30</v>
      </c>
      <c r="J198" s="30">
        <v>10.119999999999999</v>
      </c>
      <c r="K198" s="31">
        <v>30</v>
      </c>
      <c r="L198" s="18">
        <f t="shared" si="265"/>
        <v>10.234999999999999</v>
      </c>
      <c r="M198" s="19">
        <f t="shared" si="266"/>
        <v>60</v>
      </c>
      <c r="N198" s="149">
        <v>17</v>
      </c>
      <c r="O198" s="150">
        <v>6</v>
      </c>
      <c r="P198" s="120">
        <f t="shared" si="267"/>
        <v>11.5</v>
      </c>
      <c r="Q198" s="121">
        <f t="shared" si="268"/>
        <v>6</v>
      </c>
      <c r="R198" s="135">
        <v>14.5</v>
      </c>
      <c r="S198" s="136">
        <v>4</v>
      </c>
      <c r="T198" s="120">
        <f t="shared" si="269"/>
        <v>9.25</v>
      </c>
      <c r="U198" s="121">
        <f t="shared" si="270"/>
        <v>0</v>
      </c>
      <c r="V198" s="135">
        <v>10.5</v>
      </c>
      <c r="W198" s="136">
        <v>3</v>
      </c>
      <c r="X198" s="120">
        <f t="shared" si="271"/>
        <v>6.75</v>
      </c>
      <c r="Y198" s="121">
        <f t="shared" si="272"/>
        <v>0</v>
      </c>
      <c r="Z198" s="124">
        <f t="shared" si="273"/>
        <v>9.1666666666666661</v>
      </c>
      <c r="AA198" s="125">
        <f t="shared" si="274"/>
        <v>6</v>
      </c>
      <c r="AB198" s="136">
        <v>9</v>
      </c>
      <c r="AC198" s="126">
        <f t="shared" si="275"/>
        <v>9</v>
      </c>
      <c r="AD198" s="127">
        <f t="shared" si="276"/>
        <v>0</v>
      </c>
      <c r="AE198" s="135">
        <v>10.5</v>
      </c>
      <c r="AF198" s="136">
        <v>3.75</v>
      </c>
      <c r="AG198" s="120">
        <f t="shared" si="277"/>
        <v>7.125</v>
      </c>
      <c r="AH198" s="121">
        <f t="shared" si="278"/>
        <v>0</v>
      </c>
      <c r="AI198" s="135">
        <v>13</v>
      </c>
      <c r="AJ198" s="136">
        <v>10.25</v>
      </c>
      <c r="AK198" s="120">
        <f t="shared" si="279"/>
        <v>11.625</v>
      </c>
      <c r="AL198" s="121">
        <f t="shared" si="280"/>
        <v>3</v>
      </c>
      <c r="AM198" s="128">
        <f t="shared" si="281"/>
        <v>9.3000000000000007</v>
      </c>
      <c r="AN198" s="129">
        <f t="shared" si="282"/>
        <v>3</v>
      </c>
      <c r="AO198" s="135">
        <v>12.5</v>
      </c>
      <c r="AP198" s="136">
        <v>9</v>
      </c>
      <c r="AQ198" s="120">
        <f t="shared" si="283"/>
        <v>10.75</v>
      </c>
      <c r="AR198" s="121">
        <f t="shared" si="284"/>
        <v>2</v>
      </c>
      <c r="AS198" s="135">
        <v>16</v>
      </c>
      <c r="AT198" s="136">
        <v>16</v>
      </c>
      <c r="AU198" s="120">
        <f t="shared" si="285"/>
        <v>16</v>
      </c>
      <c r="AV198" s="121">
        <f t="shared" si="286"/>
        <v>1</v>
      </c>
      <c r="AW198" s="128">
        <f t="shared" si="287"/>
        <v>12.5</v>
      </c>
      <c r="AX198" s="129">
        <f t="shared" si="288"/>
        <v>3</v>
      </c>
      <c r="AY198" s="137">
        <v>10.5</v>
      </c>
      <c r="AZ198" s="131">
        <f t="shared" si="289"/>
        <v>10.5</v>
      </c>
      <c r="BA198" s="132">
        <f t="shared" si="290"/>
        <v>1</v>
      </c>
      <c r="BB198" s="128">
        <f t="shared" si="291"/>
        <v>10.5</v>
      </c>
      <c r="BC198" s="129">
        <f t="shared" si="292"/>
        <v>1</v>
      </c>
      <c r="BD198" s="133">
        <f t="shared" si="293"/>
        <v>9.9666666666666668</v>
      </c>
      <c r="BE198" s="134">
        <f t="shared" si="294"/>
        <v>13</v>
      </c>
      <c r="BF198" s="149"/>
      <c r="BG198" s="150"/>
      <c r="BH198" s="142">
        <f t="shared" si="295"/>
        <v>0</v>
      </c>
      <c r="BI198" s="143">
        <f t="shared" si="296"/>
        <v>0</v>
      </c>
      <c r="BJ198" s="149"/>
      <c r="BK198" s="150"/>
      <c r="BL198" s="142">
        <f t="shared" si="297"/>
        <v>0</v>
      </c>
      <c r="BM198" s="143">
        <f t="shared" si="298"/>
        <v>0</v>
      </c>
      <c r="BN198" s="149"/>
      <c r="BO198" s="150"/>
      <c r="BP198" s="142">
        <f t="shared" si="320"/>
        <v>0</v>
      </c>
      <c r="BQ198" s="143">
        <f t="shared" si="321"/>
        <v>0</v>
      </c>
      <c r="BR198" s="149"/>
      <c r="BS198" s="150"/>
      <c r="BT198" s="142">
        <f t="shared" si="299"/>
        <v>0</v>
      </c>
      <c r="BU198" s="143">
        <f t="shared" si="300"/>
        <v>0</v>
      </c>
      <c r="BV198" s="144">
        <f t="shared" si="301"/>
        <v>0</v>
      </c>
      <c r="BW198" s="145">
        <f t="shared" si="302"/>
        <v>0</v>
      </c>
      <c r="BX198" s="149"/>
      <c r="BY198" s="150"/>
      <c r="BZ198" s="142">
        <f t="shared" si="303"/>
        <v>0</v>
      </c>
      <c r="CA198" s="143">
        <f t="shared" si="304"/>
        <v>0</v>
      </c>
      <c r="CB198" s="146">
        <f t="shared" si="305"/>
        <v>0</v>
      </c>
      <c r="CC198" s="145">
        <f t="shared" si="306"/>
        <v>0</v>
      </c>
      <c r="CD198" s="150"/>
      <c r="CE198" s="147">
        <f t="shared" si="307"/>
        <v>0</v>
      </c>
      <c r="CF198" s="148">
        <f t="shared" si="308"/>
        <v>0</v>
      </c>
      <c r="CG198" s="146">
        <f t="shared" si="309"/>
        <v>0</v>
      </c>
      <c r="CH198" s="145">
        <f t="shared" si="310"/>
        <v>0</v>
      </c>
      <c r="CI198" s="149"/>
      <c r="CJ198" s="150"/>
      <c r="CK198" s="142">
        <f t="shared" si="311"/>
        <v>0</v>
      </c>
      <c r="CL198" s="143">
        <f t="shared" si="312"/>
        <v>0</v>
      </c>
      <c r="CM198" s="146">
        <f t="shared" si="313"/>
        <v>0</v>
      </c>
      <c r="CN198" s="145">
        <f t="shared" si="314"/>
        <v>0</v>
      </c>
      <c r="CO198" s="21">
        <f t="shared" si="315"/>
        <v>0</v>
      </c>
      <c r="CP198" s="22">
        <f t="shared" si="316"/>
        <v>0</v>
      </c>
      <c r="CQ198" s="2">
        <f t="shared" si="259"/>
        <v>9.9666666666666668</v>
      </c>
      <c r="CR198" s="3">
        <f t="shared" si="260"/>
        <v>13</v>
      </c>
      <c r="CS198" s="4">
        <f t="shared" si="261"/>
        <v>0</v>
      </c>
      <c r="CT198" s="5">
        <f t="shared" si="262"/>
        <v>0</v>
      </c>
      <c r="CU198" s="23">
        <f t="shared" si="263"/>
        <v>4.9833333333333334</v>
      </c>
      <c r="CV198" s="6">
        <f t="shared" si="264"/>
        <v>13</v>
      </c>
      <c r="CW198" s="20">
        <f t="shared" si="317"/>
        <v>73</v>
      </c>
      <c r="CX198" s="9" t="str">
        <f t="shared" si="318"/>
        <v>مؤجل(ة)</v>
      </c>
      <c r="CY198" s="10"/>
      <c r="CZ198" s="15"/>
      <c r="DA198" s="12"/>
    </row>
    <row r="199" spans="2:105" ht="29.25" customHeight="1" thickBot="1">
      <c r="B199" s="164">
        <f t="shared" si="319"/>
        <v>8</v>
      </c>
      <c r="C199" s="173" t="s">
        <v>370</v>
      </c>
      <c r="D199" s="165" t="s">
        <v>371</v>
      </c>
      <c r="E199" s="13" t="s">
        <v>708</v>
      </c>
      <c r="F199" s="32">
        <v>35048</v>
      </c>
      <c r="G199" s="33" t="s">
        <v>790</v>
      </c>
      <c r="H199" s="28">
        <v>10.01</v>
      </c>
      <c r="I199" s="29">
        <v>30</v>
      </c>
      <c r="J199" s="30">
        <v>10.02</v>
      </c>
      <c r="K199" s="31">
        <v>30</v>
      </c>
      <c r="L199" s="18">
        <f t="shared" si="265"/>
        <v>10.015000000000001</v>
      </c>
      <c r="M199" s="19">
        <f t="shared" si="266"/>
        <v>60</v>
      </c>
      <c r="N199" s="149">
        <v>12</v>
      </c>
      <c r="O199" s="150">
        <v>13</v>
      </c>
      <c r="P199" s="120">
        <f t="shared" si="267"/>
        <v>12.5</v>
      </c>
      <c r="Q199" s="121">
        <f t="shared" si="268"/>
        <v>6</v>
      </c>
      <c r="R199" s="135">
        <v>14.5</v>
      </c>
      <c r="S199" s="136">
        <v>6.75</v>
      </c>
      <c r="T199" s="120">
        <f t="shared" si="269"/>
        <v>10.625</v>
      </c>
      <c r="U199" s="121">
        <f t="shared" si="270"/>
        <v>6</v>
      </c>
      <c r="V199" s="135">
        <v>16</v>
      </c>
      <c r="W199" s="136">
        <v>6.75</v>
      </c>
      <c r="X199" s="120">
        <f t="shared" si="271"/>
        <v>11.375</v>
      </c>
      <c r="Y199" s="121">
        <f t="shared" si="272"/>
        <v>5</v>
      </c>
      <c r="Z199" s="124">
        <f t="shared" si="273"/>
        <v>11.5</v>
      </c>
      <c r="AA199" s="125">
        <f t="shared" si="274"/>
        <v>17</v>
      </c>
      <c r="AB199" s="136">
        <v>9</v>
      </c>
      <c r="AC199" s="126">
        <f t="shared" si="275"/>
        <v>9</v>
      </c>
      <c r="AD199" s="127">
        <f t="shared" si="276"/>
        <v>0</v>
      </c>
      <c r="AE199" s="135">
        <v>12.5</v>
      </c>
      <c r="AF199" s="136">
        <v>2.75</v>
      </c>
      <c r="AG199" s="120">
        <f t="shared" si="277"/>
        <v>7.625</v>
      </c>
      <c r="AH199" s="121">
        <f t="shared" si="278"/>
        <v>0</v>
      </c>
      <c r="AI199" s="135">
        <v>12</v>
      </c>
      <c r="AJ199" s="136">
        <v>6.5</v>
      </c>
      <c r="AK199" s="120">
        <f t="shared" si="279"/>
        <v>9.25</v>
      </c>
      <c r="AL199" s="121">
        <f t="shared" si="280"/>
        <v>0</v>
      </c>
      <c r="AM199" s="128">
        <f t="shared" si="281"/>
        <v>8.5500000000000007</v>
      </c>
      <c r="AN199" s="129">
        <f t="shared" si="282"/>
        <v>0</v>
      </c>
      <c r="AO199" s="135">
        <v>12.5</v>
      </c>
      <c r="AP199" s="136">
        <v>1</v>
      </c>
      <c r="AQ199" s="120">
        <f t="shared" si="283"/>
        <v>6.75</v>
      </c>
      <c r="AR199" s="121">
        <f t="shared" si="284"/>
        <v>0</v>
      </c>
      <c r="AS199" s="135">
        <v>13</v>
      </c>
      <c r="AT199" s="136">
        <v>9</v>
      </c>
      <c r="AU199" s="120">
        <f t="shared" si="285"/>
        <v>11</v>
      </c>
      <c r="AV199" s="121">
        <f t="shared" si="286"/>
        <v>1</v>
      </c>
      <c r="AW199" s="128">
        <f t="shared" si="287"/>
        <v>8.1666666666666661</v>
      </c>
      <c r="AX199" s="129">
        <f t="shared" si="288"/>
        <v>1</v>
      </c>
      <c r="AY199" s="137">
        <v>0</v>
      </c>
      <c r="AZ199" s="131">
        <f t="shared" si="289"/>
        <v>0</v>
      </c>
      <c r="BA199" s="132">
        <f t="shared" si="290"/>
        <v>0</v>
      </c>
      <c r="BB199" s="128">
        <f t="shared" si="291"/>
        <v>0</v>
      </c>
      <c r="BC199" s="129">
        <f t="shared" si="292"/>
        <v>0</v>
      </c>
      <c r="BD199" s="133">
        <f t="shared" si="293"/>
        <v>9.0833333333333339</v>
      </c>
      <c r="BE199" s="134">
        <f t="shared" si="294"/>
        <v>18</v>
      </c>
      <c r="BF199" s="149"/>
      <c r="BG199" s="150"/>
      <c r="BH199" s="142">
        <f t="shared" si="295"/>
        <v>0</v>
      </c>
      <c r="BI199" s="143">
        <f t="shared" si="296"/>
        <v>0</v>
      </c>
      <c r="BJ199" s="149"/>
      <c r="BK199" s="150"/>
      <c r="BL199" s="142">
        <f t="shared" si="297"/>
        <v>0</v>
      </c>
      <c r="BM199" s="143">
        <f t="shared" si="298"/>
        <v>0</v>
      </c>
      <c r="BN199" s="149"/>
      <c r="BO199" s="150"/>
      <c r="BP199" s="142">
        <f t="shared" si="320"/>
        <v>0</v>
      </c>
      <c r="BQ199" s="143">
        <f t="shared" si="321"/>
        <v>0</v>
      </c>
      <c r="BR199" s="149"/>
      <c r="BS199" s="150"/>
      <c r="BT199" s="142">
        <f t="shared" si="299"/>
        <v>0</v>
      </c>
      <c r="BU199" s="143">
        <f t="shared" si="300"/>
        <v>0</v>
      </c>
      <c r="BV199" s="144">
        <f t="shared" si="301"/>
        <v>0</v>
      </c>
      <c r="BW199" s="145">
        <f t="shared" si="302"/>
        <v>0</v>
      </c>
      <c r="BX199" s="149"/>
      <c r="BY199" s="150"/>
      <c r="BZ199" s="142">
        <f t="shared" si="303"/>
        <v>0</v>
      </c>
      <c r="CA199" s="143">
        <f t="shared" si="304"/>
        <v>0</v>
      </c>
      <c r="CB199" s="146">
        <f t="shared" si="305"/>
        <v>0</v>
      </c>
      <c r="CC199" s="145">
        <f t="shared" si="306"/>
        <v>0</v>
      </c>
      <c r="CD199" s="150"/>
      <c r="CE199" s="147">
        <f t="shared" si="307"/>
        <v>0</v>
      </c>
      <c r="CF199" s="148">
        <f t="shared" si="308"/>
        <v>0</v>
      </c>
      <c r="CG199" s="146">
        <f t="shared" si="309"/>
        <v>0</v>
      </c>
      <c r="CH199" s="145">
        <f t="shared" si="310"/>
        <v>0</v>
      </c>
      <c r="CI199" s="149"/>
      <c r="CJ199" s="150"/>
      <c r="CK199" s="142">
        <f t="shared" si="311"/>
        <v>0</v>
      </c>
      <c r="CL199" s="143">
        <f t="shared" si="312"/>
        <v>0</v>
      </c>
      <c r="CM199" s="146">
        <f t="shared" si="313"/>
        <v>0</v>
      </c>
      <c r="CN199" s="145">
        <f t="shared" si="314"/>
        <v>0</v>
      </c>
      <c r="CO199" s="21">
        <f t="shared" si="315"/>
        <v>0</v>
      </c>
      <c r="CP199" s="22">
        <f t="shared" si="316"/>
        <v>0</v>
      </c>
      <c r="CQ199" s="2">
        <f t="shared" si="259"/>
        <v>9.0833333333333339</v>
      </c>
      <c r="CR199" s="3">
        <f t="shared" si="260"/>
        <v>18</v>
      </c>
      <c r="CS199" s="4">
        <f t="shared" si="261"/>
        <v>0</v>
      </c>
      <c r="CT199" s="5">
        <f t="shared" si="262"/>
        <v>0</v>
      </c>
      <c r="CU199" s="23">
        <f t="shared" si="263"/>
        <v>4.541666666666667</v>
      </c>
      <c r="CV199" s="6">
        <f t="shared" si="264"/>
        <v>18</v>
      </c>
      <c r="CW199" s="20">
        <f t="shared" si="317"/>
        <v>78</v>
      </c>
      <c r="CX199" s="9" t="str">
        <f t="shared" si="318"/>
        <v>مؤجل(ة)</v>
      </c>
      <c r="CY199" s="10"/>
      <c r="CZ199" s="15"/>
      <c r="DA199" s="12"/>
    </row>
    <row r="200" spans="2:105" ht="29.25" customHeight="1" thickBot="1">
      <c r="B200" s="164">
        <f t="shared" si="319"/>
        <v>9</v>
      </c>
      <c r="C200" s="158" t="s">
        <v>372</v>
      </c>
      <c r="D200" s="165" t="s">
        <v>305</v>
      </c>
      <c r="E200" s="13" t="s">
        <v>709</v>
      </c>
      <c r="F200" s="32">
        <v>35020</v>
      </c>
      <c r="G200" s="33" t="s">
        <v>790</v>
      </c>
      <c r="H200" s="28">
        <v>9.17</v>
      </c>
      <c r="I200" s="29">
        <v>30</v>
      </c>
      <c r="J200" s="30">
        <v>11.13</v>
      </c>
      <c r="K200" s="31">
        <v>30</v>
      </c>
      <c r="L200" s="18">
        <f t="shared" si="265"/>
        <v>10.15</v>
      </c>
      <c r="M200" s="19">
        <f t="shared" si="266"/>
        <v>60</v>
      </c>
      <c r="N200" s="149">
        <v>16</v>
      </c>
      <c r="O200" s="150">
        <v>13</v>
      </c>
      <c r="P200" s="120">
        <f t="shared" si="267"/>
        <v>14.5</v>
      </c>
      <c r="Q200" s="121">
        <f t="shared" si="268"/>
        <v>6</v>
      </c>
      <c r="R200" s="135">
        <v>13.5</v>
      </c>
      <c r="S200" s="136">
        <v>4.5</v>
      </c>
      <c r="T200" s="120">
        <f t="shared" si="269"/>
        <v>9</v>
      </c>
      <c r="U200" s="121">
        <f t="shared" si="270"/>
        <v>0</v>
      </c>
      <c r="V200" s="135">
        <v>10.5</v>
      </c>
      <c r="W200" s="136">
        <v>4.5</v>
      </c>
      <c r="X200" s="120">
        <f t="shared" si="271"/>
        <v>7.5</v>
      </c>
      <c r="Y200" s="121">
        <f t="shared" si="272"/>
        <v>0</v>
      </c>
      <c r="Z200" s="124">
        <f t="shared" si="273"/>
        <v>10.333333333333334</v>
      </c>
      <c r="AA200" s="125">
        <f t="shared" si="274"/>
        <v>17</v>
      </c>
      <c r="AB200" s="136">
        <v>7.5</v>
      </c>
      <c r="AC200" s="126">
        <f t="shared" si="275"/>
        <v>7.5</v>
      </c>
      <c r="AD200" s="127">
        <f t="shared" si="276"/>
        <v>0</v>
      </c>
      <c r="AE200" s="135">
        <v>10</v>
      </c>
      <c r="AF200" s="136">
        <v>0.5</v>
      </c>
      <c r="AG200" s="120">
        <f t="shared" si="277"/>
        <v>5.25</v>
      </c>
      <c r="AH200" s="121">
        <f t="shared" si="278"/>
        <v>0</v>
      </c>
      <c r="AI200" s="135">
        <v>10</v>
      </c>
      <c r="AJ200" s="136">
        <v>1</v>
      </c>
      <c r="AK200" s="120">
        <f t="shared" si="279"/>
        <v>5.5</v>
      </c>
      <c r="AL200" s="121">
        <f t="shared" si="280"/>
        <v>0</v>
      </c>
      <c r="AM200" s="128">
        <f t="shared" si="281"/>
        <v>5.8</v>
      </c>
      <c r="AN200" s="129">
        <f t="shared" si="282"/>
        <v>0</v>
      </c>
      <c r="AO200" s="135">
        <v>12.5</v>
      </c>
      <c r="AP200" s="136">
        <v>5</v>
      </c>
      <c r="AQ200" s="120">
        <f t="shared" si="283"/>
        <v>8.75</v>
      </c>
      <c r="AR200" s="121">
        <f t="shared" si="284"/>
        <v>0</v>
      </c>
      <c r="AS200" s="135">
        <v>16</v>
      </c>
      <c r="AT200" s="136">
        <v>8</v>
      </c>
      <c r="AU200" s="120">
        <f t="shared" si="285"/>
        <v>12</v>
      </c>
      <c r="AV200" s="121">
        <f t="shared" si="286"/>
        <v>1</v>
      </c>
      <c r="AW200" s="128">
        <f t="shared" si="287"/>
        <v>9.8333333333333339</v>
      </c>
      <c r="AX200" s="129">
        <f t="shared" si="288"/>
        <v>1</v>
      </c>
      <c r="AY200" s="137">
        <v>3.5</v>
      </c>
      <c r="AZ200" s="131">
        <f t="shared" si="289"/>
        <v>3.5</v>
      </c>
      <c r="BA200" s="132">
        <f t="shared" si="290"/>
        <v>0</v>
      </c>
      <c r="BB200" s="128">
        <f t="shared" si="291"/>
        <v>3.5</v>
      </c>
      <c r="BC200" s="129">
        <f t="shared" si="292"/>
        <v>0</v>
      </c>
      <c r="BD200" s="133">
        <f t="shared" si="293"/>
        <v>8.2666666666666675</v>
      </c>
      <c r="BE200" s="134">
        <f t="shared" si="294"/>
        <v>18</v>
      </c>
      <c r="BF200" s="149"/>
      <c r="BG200" s="150"/>
      <c r="BH200" s="142">
        <f t="shared" si="295"/>
        <v>0</v>
      </c>
      <c r="BI200" s="143">
        <f t="shared" si="296"/>
        <v>0</v>
      </c>
      <c r="BJ200" s="149"/>
      <c r="BK200" s="150"/>
      <c r="BL200" s="142">
        <f t="shared" si="297"/>
        <v>0</v>
      </c>
      <c r="BM200" s="143">
        <f t="shared" si="298"/>
        <v>0</v>
      </c>
      <c r="BN200" s="149"/>
      <c r="BO200" s="150"/>
      <c r="BP200" s="142">
        <f t="shared" si="320"/>
        <v>0</v>
      </c>
      <c r="BQ200" s="143">
        <f t="shared" si="321"/>
        <v>0</v>
      </c>
      <c r="BR200" s="149"/>
      <c r="BS200" s="150"/>
      <c r="BT200" s="142">
        <f t="shared" si="299"/>
        <v>0</v>
      </c>
      <c r="BU200" s="143">
        <f t="shared" si="300"/>
        <v>0</v>
      </c>
      <c r="BV200" s="144">
        <f t="shared" si="301"/>
        <v>0</v>
      </c>
      <c r="BW200" s="145">
        <f t="shared" si="302"/>
        <v>0</v>
      </c>
      <c r="BX200" s="149"/>
      <c r="BY200" s="150"/>
      <c r="BZ200" s="142">
        <f t="shared" si="303"/>
        <v>0</v>
      </c>
      <c r="CA200" s="143">
        <f t="shared" si="304"/>
        <v>0</v>
      </c>
      <c r="CB200" s="146">
        <f t="shared" si="305"/>
        <v>0</v>
      </c>
      <c r="CC200" s="145">
        <f t="shared" si="306"/>
        <v>0</v>
      </c>
      <c r="CD200" s="150"/>
      <c r="CE200" s="147">
        <f t="shared" si="307"/>
        <v>0</v>
      </c>
      <c r="CF200" s="148">
        <f t="shared" si="308"/>
        <v>0</v>
      </c>
      <c r="CG200" s="146">
        <f t="shared" si="309"/>
        <v>0</v>
      </c>
      <c r="CH200" s="145">
        <f t="shared" si="310"/>
        <v>0</v>
      </c>
      <c r="CI200" s="149"/>
      <c r="CJ200" s="150"/>
      <c r="CK200" s="142">
        <f t="shared" si="311"/>
        <v>0</v>
      </c>
      <c r="CL200" s="143">
        <f t="shared" si="312"/>
        <v>0</v>
      </c>
      <c r="CM200" s="146">
        <f t="shared" si="313"/>
        <v>0</v>
      </c>
      <c r="CN200" s="145">
        <f t="shared" si="314"/>
        <v>0</v>
      </c>
      <c r="CO200" s="21">
        <f t="shared" si="315"/>
        <v>0</v>
      </c>
      <c r="CP200" s="22">
        <f t="shared" si="316"/>
        <v>0</v>
      </c>
      <c r="CQ200" s="2">
        <f t="shared" si="259"/>
        <v>8.2666666666666675</v>
      </c>
      <c r="CR200" s="3">
        <f t="shared" si="260"/>
        <v>18</v>
      </c>
      <c r="CS200" s="4">
        <f t="shared" si="261"/>
        <v>0</v>
      </c>
      <c r="CT200" s="5">
        <f t="shared" si="262"/>
        <v>0</v>
      </c>
      <c r="CU200" s="23">
        <f t="shared" si="263"/>
        <v>4.1333333333333337</v>
      </c>
      <c r="CV200" s="6">
        <f t="shared" si="264"/>
        <v>18</v>
      </c>
      <c r="CW200" s="20">
        <f t="shared" si="317"/>
        <v>78</v>
      </c>
      <c r="CX200" s="9" t="str">
        <f t="shared" si="318"/>
        <v>مؤجل(ة)</v>
      </c>
      <c r="CY200" s="10"/>
      <c r="CZ200" s="15"/>
      <c r="DA200" s="12"/>
    </row>
    <row r="201" spans="2:105" ht="29.25" customHeight="1" thickBot="1">
      <c r="B201" s="164">
        <f t="shared" si="319"/>
        <v>10</v>
      </c>
      <c r="C201" s="158" t="s">
        <v>373</v>
      </c>
      <c r="D201" s="165" t="s">
        <v>184</v>
      </c>
      <c r="E201" s="13" t="s">
        <v>710</v>
      </c>
      <c r="F201" s="32">
        <v>35517</v>
      </c>
      <c r="G201" s="33" t="s">
        <v>790</v>
      </c>
      <c r="H201" s="28">
        <v>9.84</v>
      </c>
      <c r="I201" s="29">
        <v>30</v>
      </c>
      <c r="J201" s="30">
        <v>10.53</v>
      </c>
      <c r="K201" s="31">
        <v>30</v>
      </c>
      <c r="L201" s="18">
        <f t="shared" si="265"/>
        <v>10.184999999999999</v>
      </c>
      <c r="M201" s="19">
        <f t="shared" si="266"/>
        <v>60</v>
      </c>
      <c r="N201" s="149">
        <v>17</v>
      </c>
      <c r="O201" s="150">
        <v>12</v>
      </c>
      <c r="P201" s="120">
        <f t="shared" si="267"/>
        <v>14.5</v>
      </c>
      <c r="Q201" s="121">
        <f t="shared" si="268"/>
        <v>6</v>
      </c>
      <c r="R201" s="135">
        <v>14.5</v>
      </c>
      <c r="S201" s="136">
        <v>5.5</v>
      </c>
      <c r="T201" s="120">
        <f t="shared" si="269"/>
        <v>10</v>
      </c>
      <c r="U201" s="121">
        <f t="shared" si="270"/>
        <v>6</v>
      </c>
      <c r="V201" s="135">
        <v>10.5</v>
      </c>
      <c r="W201" s="136">
        <v>4.25</v>
      </c>
      <c r="X201" s="120">
        <f t="shared" si="271"/>
        <v>7.375</v>
      </c>
      <c r="Y201" s="121">
        <f t="shared" si="272"/>
        <v>0</v>
      </c>
      <c r="Z201" s="124">
        <f t="shared" si="273"/>
        <v>10.625</v>
      </c>
      <c r="AA201" s="125">
        <f t="shared" si="274"/>
        <v>17</v>
      </c>
      <c r="AB201" s="136">
        <v>11.5</v>
      </c>
      <c r="AC201" s="126">
        <f t="shared" si="275"/>
        <v>11.5</v>
      </c>
      <c r="AD201" s="127">
        <f t="shared" si="276"/>
        <v>3</v>
      </c>
      <c r="AE201" s="135">
        <v>13</v>
      </c>
      <c r="AF201" s="136">
        <v>2</v>
      </c>
      <c r="AG201" s="120">
        <f t="shared" si="277"/>
        <v>7.5</v>
      </c>
      <c r="AH201" s="121">
        <f t="shared" si="278"/>
        <v>0</v>
      </c>
      <c r="AI201" s="135">
        <v>12</v>
      </c>
      <c r="AJ201" s="136">
        <v>7.5</v>
      </c>
      <c r="AK201" s="120">
        <f t="shared" si="279"/>
        <v>9.75</v>
      </c>
      <c r="AL201" s="121">
        <f t="shared" si="280"/>
        <v>0</v>
      </c>
      <c r="AM201" s="128">
        <f t="shared" si="281"/>
        <v>9.1999999999999993</v>
      </c>
      <c r="AN201" s="129">
        <f t="shared" si="282"/>
        <v>3</v>
      </c>
      <c r="AO201" s="135">
        <v>12.5</v>
      </c>
      <c r="AP201" s="136">
        <v>2</v>
      </c>
      <c r="AQ201" s="120">
        <f t="shared" si="283"/>
        <v>7.25</v>
      </c>
      <c r="AR201" s="121">
        <f t="shared" si="284"/>
        <v>0</v>
      </c>
      <c r="AS201" s="135">
        <v>10</v>
      </c>
      <c r="AT201" s="136">
        <v>5</v>
      </c>
      <c r="AU201" s="120">
        <f t="shared" si="285"/>
        <v>7.5</v>
      </c>
      <c r="AV201" s="121">
        <f t="shared" si="286"/>
        <v>0</v>
      </c>
      <c r="AW201" s="128">
        <f t="shared" si="287"/>
        <v>7.333333333333333</v>
      </c>
      <c r="AX201" s="129">
        <f t="shared" si="288"/>
        <v>0</v>
      </c>
      <c r="AY201" s="137">
        <v>7</v>
      </c>
      <c r="AZ201" s="131">
        <f t="shared" si="289"/>
        <v>7</v>
      </c>
      <c r="BA201" s="132">
        <f t="shared" si="290"/>
        <v>0</v>
      </c>
      <c r="BB201" s="128">
        <f t="shared" si="291"/>
        <v>7</v>
      </c>
      <c r="BC201" s="129">
        <f t="shared" si="292"/>
        <v>0</v>
      </c>
      <c r="BD201" s="133">
        <f t="shared" si="293"/>
        <v>9.25</v>
      </c>
      <c r="BE201" s="134">
        <f t="shared" si="294"/>
        <v>20</v>
      </c>
      <c r="BF201" s="149"/>
      <c r="BG201" s="150"/>
      <c r="BH201" s="142">
        <f t="shared" si="295"/>
        <v>0</v>
      </c>
      <c r="BI201" s="143">
        <f t="shared" si="296"/>
        <v>0</v>
      </c>
      <c r="BJ201" s="149"/>
      <c r="BK201" s="150"/>
      <c r="BL201" s="142">
        <f t="shared" si="297"/>
        <v>0</v>
      </c>
      <c r="BM201" s="143">
        <f t="shared" si="298"/>
        <v>0</v>
      </c>
      <c r="BN201" s="149"/>
      <c r="BO201" s="150"/>
      <c r="BP201" s="142">
        <f t="shared" si="320"/>
        <v>0</v>
      </c>
      <c r="BQ201" s="143">
        <f t="shared" si="321"/>
        <v>0</v>
      </c>
      <c r="BR201" s="149"/>
      <c r="BS201" s="150"/>
      <c r="BT201" s="142">
        <f t="shared" si="299"/>
        <v>0</v>
      </c>
      <c r="BU201" s="143">
        <f t="shared" si="300"/>
        <v>0</v>
      </c>
      <c r="BV201" s="144">
        <f t="shared" si="301"/>
        <v>0</v>
      </c>
      <c r="BW201" s="145">
        <f t="shared" si="302"/>
        <v>0</v>
      </c>
      <c r="BX201" s="149"/>
      <c r="BY201" s="150"/>
      <c r="BZ201" s="142">
        <f t="shared" si="303"/>
        <v>0</v>
      </c>
      <c r="CA201" s="143">
        <f t="shared" si="304"/>
        <v>0</v>
      </c>
      <c r="CB201" s="146">
        <f t="shared" si="305"/>
        <v>0</v>
      </c>
      <c r="CC201" s="145">
        <f t="shared" si="306"/>
        <v>0</v>
      </c>
      <c r="CD201" s="150"/>
      <c r="CE201" s="147">
        <f t="shared" si="307"/>
        <v>0</v>
      </c>
      <c r="CF201" s="148">
        <f t="shared" si="308"/>
        <v>0</v>
      </c>
      <c r="CG201" s="146">
        <f t="shared" si="309"/>
        <v>0</v>
      </c>
      <c r="CH201" s="145">
        <f t="shared" si="310"/>
        <v>0</v>
      </c>
      <c r="CI201" s="149"/>
      <c r="CJ201" s="150"/>
      <c r="CK201" s="142">
        <f t="shared" si="311"/>
        <v>0</v>
      </c>
      <c r="CL201" s="143">
        <f t="shared" si="312"/>
        <v>0</v>
      </c>
      <c r="CM201" s="146">
        <f t="shared" si="313"/>
        <v>0</v>
      </c>
      <c r="CN201" s="145">
        <f t="shared" si="314"/>
        <v>0</v>
      </c>
      <c r="CO201" s="21">
        <f t="shared" si="315"/>
        <v>0</v>
      </c>
      <c r="CP201" s="22">
        <f t="shared" si="316"/>
        <v>0</v>
      </c>
      <c r="CQ201" s="2">
        <f t="shared" si="259"/>
        <v>9.25</v>
      </c>
      <c r="CR201" s="3">
        <f t="shared" si="260"/>
        <v>20</v>
      </c>
      <c r="CS201" s="4">
        <f t="shared" si="261"/>
        <v>0</v>
      </c>
      <c r="CT201" s="5">
        <f t="shared" si="262"/>
        <v>0</v>
      </c>
      <c r="CU201" s="23">
        <f t="shared" si="263"/>
        <v>4.625</v>
      </c>
      <c r="CV201" s="6">
        <f t="shared" si="264"/>
        <v>20</v>
      </c>
      <c r="CW201" s="20">
        <f t="shared" si="317"/>
        <v>80</v>
      </c>
      <c r="CX201" s="9" t="str">
        <f t="shared" si="318"/>
        <v>مؤجل(ة)</v>
      </c>
      <c r="CY201" s="10"/>
      <c r="CZ201" s="15"/>
      <c r="DA201" s="12"/>
    </row>
    <row r="202" spans="2:105" ht="29.25" customHeight="1" thickBot="1">
      <c r="B202" s="164">
        <f t="shared" si="319"/>
        <v>11</v>
      </c>
      <c r="C202" s="158" t="s">
        <v>374</v>
      </c>
      <c r="D202" s="165" t="s">
        <v>375</v>
      </c>
      <c r="E202" s="13" t="s">
        <v>711</v>
      </c>
      <c r="F202" s="32">
        <v>36230</v>
      </c>
      <c r="G202" s="33" t="s">
        <v>790</v>
      </c>
      <c r="H202" s="28">
        <v>14.27</v>
      </c>
      <c r="I202" s="29">
        <v>30</v>
      </c>
      <c r="J202" s="30">
        <v>12.03</v>
      </c>
      <c r="K202" s="31">
        <v>30</v>
      </c>
      <c r="L202" s="18">
        <f t="shared" si="265"/>
        <v>13.149999999999999</v>
      </c>
      <c r="M202" s="19">
        <f t="shared" si="266"/>
        <v>60</v>
      </c>
      <c r="N202" s="149">
        <v>13</v>
      </c>
      <c r="O202" s="150">
        <v>8</v>
      </c>
      <c r="P202" s="120">
        <f t="shared" si="267"/>
        <v>10.5</v>
      </c>
      <c r="Q202" s="121">
        <f t="shared" si="268"/>
        <v>6</v>
      </c>
      <c r="R202" s="135">
        <v>15</v>
      </c>
      <c r="S202" s="136">
        <v>12.5</v>
      </c>
      <c r="T202" s="120">
        <f t="shared" si="269"/>
        <v>13.75</v>
      </c>
      <c r="U202" s="121">
        <f t="shared" si="270"/>
        <v>6</v>
      </c>
      <c r="V202" s="135">
        <v>15.25</v>
      </c>
      <c r="W202" s="136">
        <v>7.75</v>
      </c>
      <c r="X202" s="120">
        <f t="shared" si="271"/>
        <v>11.5</v>
      </c>
      <c r="Y202" s="121">
        <f t="shared" si="272"/>
        <v>5</v>
      </c>
      <c r="Z202" s="124">
        <f t="shared" si="273"/>
        <v>11.916666666666666</v>
      </c>
      <c r="AA202" s="125">
        <f t="shared" si="274"/>
        <v>17</v>
      </c>
      <c r="AB202" s="136">
        <v>16</v>
      </c>
      <c r="AC202" s="126">
        <f t="shared" si="275"/>
        <v>16</v>
      </c>
      <c r="AD202" s="127">
        <f t="shared" si="276"/>
        <v>3</v>
      </c>
      <c r="AE202" s="135">
        <v>14</v>
      </c>
      <c r="AF202" s="136">
        <v>6.75</v>
      </c>
      <c r="AG202" s="120">
        <f t="shared" si="277"/>
        <v>10.375</v>
      </c>
      <c r="AH202" s="121">
        <f t="shared" si="278"/>
        <v>3</v>
      </c>
      <c r="AI202" s="135">
        <v>13</v>
      </c>
      <c r="AJ202" s="136">
        <v>8.5</v>
      </c>
      <c r="AK202" s="120">
        <f t="shared" si="279"/>
        <v>10.75</v>
      </c>
      <c r="AL202" s="121">
        <f t="shared" si="280"/>
        <v>3</v>
      </c>
      <c r="AM202" s="128">
        <f t="shared" si="281"/>
        <v>11.65</v>
      </c>
      <c r="AN202" s="129">
        <f t="shared" si="282"/>
        <v>9</v>
      </c>
      <c r="AO202" s="135">
        <v>12.5</v>
      </c>
      <c r="AP202" s="136">
        <v>8</v>
      </c>
      <c r="AQ202" s="120">
        <f t="shared" si="283"/>
        <v>10.25</v>
      </c>
      <c r="AR202" s="121">
        <f t="shared" si="284"/>
        <v>2</v>
      </c>
      <c r="AS202" s="135">
        <v>12</v>
      </c>
      <c r="AT202" s="136">
        <v>10.5</v>
      </c>
      <c r="AU202" s="120">
        <f t="shared" si="285"/>
        <v>11.25</v>
      </c>
      <c r="AV202" s="121">
        <f t="shared" si="286"/>
        <v>1</v>
      </c>
      <c r="AW202" s="128">
        <f t="shared" si="287"/>
        <v>10.583333333333334</v>
      </c>
      <c r="AX202" s="129">
        <f t="shared" si="288"/>
        <v>3</v>
      </c>
      <c r="AY202" s="137">
        <v>14</v>
      </c>
      <c r="AZ202" s="131">
        <f t="shared" si="289"/>
        <v>14</v>
      </c>
      <c r="BA202" s="132">
        <f t="shared" si="290"/>
        <v>1</v>
      </c>
      <c r="BB202" s="128">
        <f t="shared" si="291"/>
        <v>14</v>
      </c>
      <c r="BC202" s="129">
        <f t="shared" si="292"/>
        <v>1</v>
      </c>
      <c r="BD202" s="133">
        <f t="shared" si="293"/>
        <v>11.7</v>
      </c>
      <c r="BE202" s="134">
        <f t="shared" si="294"/>
        <v>30</v>
      </c>
      <c r="BF202" s="149"/>
      <c r="BG202" s="150"/>
      <c r="BH202" s="142">
        <f t="shared" si="295"/>
        <v>0</v>
      </c>
      <c r="BI202" s="143">
        <f t="shared" si="296"/>
        <v>0</v>
      </c>
      <c r="BJ202" s="149"/>
      <c r="BK202" s="150"/>
      <c r="BL202" s="142">
        <f t="shared" si="297"/>
        <v>0</v>
      </c>
      <c r="BM202" s="143">
        <f t="shared" si="298"/>
        <v>0</v>
      </c>
      <c r="BN202" s="149"/>
      <c r="BO202" s="150"/>
      <c r="BP202" s="142">
        <f t="shared" si="320"/>
        <v>0</v>
      </c>
      <c r="BQ202" s="143">
        <f t="shared" si="321"/>
        <v>0</v>
      </c>
      <c r="BR202" s="149"/>
      <c r="BS202" s="150"/>
      <c r="BT202" s="142">
        <f t="shared" si="299"/>
        <v>0</v>
      </c>
      <c r="BU202" s="143">
        <f t="shared" si="300"/>
        <v>0</v>
      </c>
      <c r="BV202" s="144">
        <f t="shared" si="301"/>
        <v>0</v>
      </c>
      <c r="BW202" s="145">
        <f t="shared" si="302"/>
        <v>0</v>
      </c>
      <c r="BX202" s="149"/>
      <c r="BY202" s="150"/>
      <c r="BZ202" s="142">
        <f t="shared" si="303"/>
        <v>0</v>
      </c>
      <c r="CA202" s="143">
        <f t="shared" si="304"/>
        <v>0</v>
      </c>
      <c r="CB202" s="146">
        <f t="shared" si="305"/>
        <v>0</v>
      </c>
      <c r="CC202" s="145">
        <f t="shared" si="306"/>
        <v>0</v>
      </c>
      <c r="CD202" s="150"/>
      <c r="CE202" s="147">
        <f t="shared" si="307"/>
        <v>0</v>
      </c>
      <c r="CF202" s="148">
        <f t="shared" si="308"/>
        <v>0</v>
      </c>
      <c r="CG202" s="146">
        <f t="shared" si="309"/>
        <v>0</v>
      </c>
      <c r="CH202" s="145">
        <f t="shared" si="310"/>
        <v>0</v>
      </c>
      <c r="CI202" s="149"/>
      <c r="CJ202" s="150"/>
      <c r="CK202" s="142">
        <f t="shared" si="311"/>
        <v>0</v>
      </c>
      <c r="CL202" s="143">
        <f t="shared" si="312"/>
        <v>0</v>
      </c>
      <c r="CM202" s="146">
        <f t="shared" si="313"/>
        <v>0</v>
      </c>
      <c r="CN202" s="145">
        <f t="shared" si="314"/>
        <v>0</v>
      </c>
      <c r="CO202" s="21">
        <f t="shared" si="315"/>
        <v>0</v>
      </c>
      <c r="CP202" s="22">
        <f t="shared" si="316"/>
        <v>0</v>
      </c>
      <c r="CQ202" s="2">
        <f t="shared" si="259"/>
        <v>11.7</v>
      </c>
      <c r="CR202" s="3">
        <f t="shared" si="260"/>
        <v>30</v>
      </c>
      <c r="CS202" s="4">
        <f t="shared" si="261"/>
        <v>0</v>
      </c>
      <c r="CT202" s="5">
        <f t="shared" si="262"/>
        <v>0</v>
      </c>
      <c r="CU202" s="23">
        <f t="shared" si="263"/>
        <v>5.85</v>
      </c>
      <c r="CV202" s="6">
        <f t="shared" si="264"/>
        <v>30</v>
      </c>
      <c r="CW202" s="20">
        <f t="shared" si="317"/>
        <v>90</v>
      </c>
      <c r="CX202" s="9" t="str">
        <f t="shared" si="318"/>
        <v>مؤجل(ة)</v>
      </c>
      <c r="CY202" s="10"/>
      <c r="CZ202" s="16"/>
      <c r="DA202" s="12"/>
    </row>
    <row r="203" spans="2:105" ht="29.25" customHeight="1" thickBot="1">
      <c r="B203" s="164">
        <f t="shared" si="319"/>
        <v>12</v>
      </c>
      <c r="C203" s="158" t="s">
        <v>376</v>
      </c>
      <c r="D203" s="165" t="s">
        <v>377</v>
      </c>
      <c r="E203" s="13" t="s">
        <v>712</v>
      </c>
      <c r="F203" s="32">
        <v>36271</v>
      </c>
      <c r="G203" s="33" t="s">
        <v>790</v>
      </c>
      <c r="H203" s="28">
        <v>10.32</v>
      </c>
      <c r="I203" s="29">
        <v>30</v>
      </c>
      <c r="J203" s="30">
        <v>11.23</v>
      </c>
      <c r="K203" s="31">
        <v>30</v>
      </c>
      <c r="L203" s="18">
        <f t="shared" si="265"/>
        <v>10.775</v>
      </c>
      <c r="M203" s="19">
        <f t="shared" si="266"/>
        <v>60</v>
      </c>
      <c r="N203" s="149">
        <v>11</v>
      </c>
      <c r="O203" s="150">
        <v>14</v>
      </c>
      <c r="P203" s="120">
        <f t="shared" si="267"/>
        <v>12.5</v>
      </c>
      <c r="Q203" s="121">
        <f t="shared" si="268"/>
        <v>6</v>
      </c>
      <c r="R203" s="135">
        <v>15.5</v>
      </c>
      <c r="S203" s="136">
        <v>7.25</v>
      </c>
      <c r="T203" s="120">
        <f t="shared" si="269"/>
        <v>11.375</v>
      </c>
      <c r="U203" s="121">
        <f t="shared" si="270"/>
        <v>6</v>
      </c>
      <c r="V203" s="135">
        <v>12</v>
      </c>
      <c r="W203" s="136">
        <v>6.25</v>
      </c>
      <c r="X203" s="120">
        <f t="shared" si="271"/>
        <v>9.125</v>
      </c>
      <c r="Y203" s="121">
        <f t="shared" si="272"/>
        <v>0</v>
      </c>
      <c r="Z203" s="124">
        <f t="shared" si="273"/>
        <v>11</v>
      </c>
      <c r="AA203" s="125">
        <f t="shared" si="274"/>
        <v>17</v>
      </c>
      <c r="AB203" s="136">
        <v>13.5</v>
      </c>
      <c r="AC203" s="126">
        <f t="shared" si="275"/>
        <v>13.5</v>
      </c>
      <c r="AD203" s="127">
        <f t="shared" si="276"/>
        <v>3</v>
      </c>
      <c r="AE203" s="135">
        <v>10.5</v>
      </c>
      <c r="AF203" s="136">
        <v>5</v>
      </c>
      <c r="AG203" s="120">
        <f t="shared" si="277"/>
        <v>7.75</v>
      </c>
      <c r="AH203" s="121">
        <f t="shared" si="278"/>
        <v>0</v>
      </c>
      <c r="AI203" s="135">
        <v>12</v>
      </c>
      <c r="AJ203" s="136">
        <v>7.5</v>
      </c>
      <c r="AK203" s="120">
        <f t="shared" si="279"/>
        <v>9.75</v>
      </c>
      <c r="AL203" s="121">
        <f t="shared" si="280"/>
        <v>0</v>
      </c>
      <c r="AM203" s="128">
        <f t="shared" si="281"/>
        <v>9.6999999999999993</v>
      </c>
      <c r="AN203" s="129">
        <f t="shared" si="282"/>
        <v>3</v>
      </c>
      <c r="AO203" s="135">
        <v>12.5</v>
      </c>
      <c r="AP203" s="136">
        <v>8</v>
      </c>
      <c r="AQ203" s="120">
        <f t="shared" si="283"/>
        <v>10.25</v>
      </c>
      <c r="AR203" s="121">
        <f t="shared" si="284"/>
        <v>2</v>
      </c>
      <c r="AS203" s="135">
        <v>15</v>
      </c>
      <c r="AT203" s="136">
        <v>11.5</v>
      </c>
      <c r="AU203" s="120">
        <f t="shared" si="285"/>
        <v>13.25</v>
      </c>
      <c r="AV203" s="121">
        <f t="shared" si="286"/>
        <v>1</v>
      </c>
      <c r="AW203" s="128">
        <f t="shared" si="287"/>
        <v>11.25</v>
      </c>
      <c r="AX203" s="129">
        <f t="shared" si="288"/>
        <v>3</v>
      </c>
      <c r="AY203" s="137">
        <v>16</v>
      </c>
      <c r="AZ203" s="131">
        <f t="shared" si="289"/>
        <v>16</v>
      </c>
      <c r="BA203" s="132">
        <f t="shared" si="290"/>
        <v>1</v>
      </c>
      <c r="BB203" s="128">
        <f t="shared" si="291"/>
        <v>16</v>
      </c>
      <c r="BC203" s="129">
        <f t="shared" si="292"/>
        <v>1</v>
      </c>
      <c r="BD203" s="133">
        <f t="shared" si="293"/>
        <v>10.95</v>
      </c>
      <c r="BE203" s="134">
        <f t="shared" si="294"/>
        <v>30</v>
      </c>
      <c r="BF203" s="149"/>
      <c r="BG203" s="150"/>
      <c r="BH203" s="142">
        <f t="shared" si="295"/>
        <v>0</v>
      </c>
      <c r="BI203" s="143">
        <f t="shared" si="296"/>
        <v>0</v>
      </c>
      <c r="BJ203" s="149"/>
      <c r="BK203" s="150"/>
      <c r="BL203" s="142">
        <f t="shared" si="297"/>
        <v>0</v>
      </c>
      <c r="BM203" s="143">
        <f t="shared" si="298"/>
        <v>0</v>
      </c>
      <c r="BN203" s="149"/>
      <c r="BO203" s="150"/>
      <c r="BP203" s="142">
        <f t="shared" si="320"/>
        <v>0</v>
      </c>
      <c r="BQ203" s="143">
        <f t="shared" si="321"/>
        <v>0</v>
      </c>
      <c r="BR203" s="149"/>
      <c r="BS203" s="150"/>
      <c r="BT203" s="142">
        <f t="shared" si="299"/>
        <v>0</v>
      </c>
      <c r="BU203" s="143">
        <f t="shared" si="300"/>
        <v>0</v>
      </c>
      <c r="BV203" s="144">
        <f t="shared" si="301"/>
        <v>0</v>
      </c>
      <c r="BW203" s="145">
        <f t="shared" si="302"/>
        <v>0</v>
      </c>
      <c r="BX203" s="149"/>
      <c r="BY203" s="150"/>
      <c r="BZ203" s="142">
        <f t="shared" si="303"/>
        <v>0</v>
      </c>
      <c r="CA203" s="143">
        <f t="shared" si="304"/>
        <v>0</v>
      </c>
      <c r="CB203" s="146">
        <f t="shared" si="305"/>
        <v>0</v>
      </c>
      <c r="CC203" s="145">
        <f t="shared" si="306"/>
        <v>0</v>
      </c>
      <c r="CD203" s="150"/>
      <c r="CE203" s="147">
        <f t="shared" si="307"/>
        <v>0</v>
      </c>
      <c r="CF203" s="148">
        <f t="shared" si="308"/>
        <v>0</v>
      </c>
      <c r="CG203" s="146">
        <f t="shared" si="309"/>
        <v>0</v>
      </c>
      <c r="CH203" s="145">
        <f t="shared" si="310"/>
        <v>0</v>
      </c>
      <c r="CI203" s="149"/>
      <c r="CJ203" s="150"/>
      <c r="CK203" s="142">
        <f t="shared" si="311"/>
        <v>0</v>
      </c>
      <c r="CL203" s="143">
        <f t="shared" si="312"/>
        <v>0</v>
      </c>
      <c r="CM203" s="146">
        <f t="shared" si="313"/>
        <v>0</v>
      </c>
      <c r="CN203" s="145">
        <f t="shared" si="314"/>
        <v>0</v>
      </c>
      <c r="CO203" s="21">
        <f t="shared" si="315"/>
        <v>0</v>
      </c>
      <c r="CP203" s="22">
        <f t="shared" si="316"/>
        <v>0</v>
      </c>
      <c r="CQ203" s="2">
        <f t="shared" si="259"/>
        <v>10.95</v>
      </c>
      <c r="CR203" s="3">
        <f t="shared" si="260"/>
        <v>30</v>
      </c>
      <c r="CS203" s="4">
        <f t="shared" si="261"/>
        <v>0</v>
      </c>
      <c r="CT203" s="5">
        <f t="shared" si="262"/>
        <v>0</v>
      </c>
      <c r="CU203" s="23">
        <f t="shared" si="263"/>
        <v>5.4749999999999996</v>
      </c>
      <c r="CV203" s="6">
        <f t="shared" si="264"/>
        <v>30</v>
      </c>
      <c r="CW203" s="20">
        <f t="shared" si="317"/>
        <v>90</v>
      </c>
      <c r="CX203" s="9" t="str">
        <f t="shared" si="318"/>
        <v>مؤجل(ة)</v>
      </c>
      <c r="CY203" s="10"/>
      <c r="CZ203" s="15"/>
      <c r="DA203" s="12"/>
    </row>
    <row r="204" spans="2:105" ht="29.25" customHeight="1" thickBot="1">
      <c r="B204" s="164">
        <f t="shared" si="319"/>
        <v>13</v>
      </c>
      <c r="C204" s="158" t="s">
        <v>378</v>
      </c>
      <c r="D204" s="165" t="s">
        <v>379</v>
      </c>
      <c r="E204" s="13" t="s">
        <v>713</v>
      </c>
      <c r="F204" s="32">
        <v>35555</v>
      </c>
      <c r="G204" s="33" t="s">
        <v>790</v>
      </c>
      <c r="H204" s="28">
        <v>10.26</v>
      </c>
      <c r="I204" s="29">
        <v>30</v>
      </c>
      <c r="J204" s="30">
        <v>10.3</v>
      </c>
      <c r="K204" s="31">
        <v>30</v>
      </c>
      <c r="L204" s="18">
        <f t="shared" si="265"/>
        <v>10.280000000000001</v>
      </c>
      <c r="M204" s="19">
        <f t="shared" si="266"/>
        <v>60</v>
      </c>
      <c r="N204" s="149">
        <v>14</v>
      </c>
      <c r="O204" s="150">
        <v>7</v>
      </c>
      <c r="P204" s="120">
        <f t="shared" si="267"/>
        <v>10.5</v>
      </c>
      <c r="Q204" s="121">
        <f t="shared" si="268"/>
        <v>6</v>
      </c>
      <c r="R204" s="135">
        <v>14.5</v>
      </c>
      <c r="S204" s="136">
        <v>6.5</v>
      </c>
      <c r="T204" s="120">
        <f t="shared" si="269"/>
        <v>10.5</v>
      </c>
      <c r="U204" s="121">
        <f t="shared" si="270"/>
        <v>6</v>
      </c>
      <c r="V204" s="135">
        <v>11</v>
      </c>
      <c r="W204" s="136">
        <v>3.5</v>
      </c>
      <c r="X204" s="120">
        <f t="shared" si="271"/>
        <v>7.25</v>
      </c>
      <c r="Y204" s="121">
        <f t="shared" si="272"/>
        <v>0</v>
      </c>
      <c r="Z204" s="124">
        <f t="shared" si="273"/>
        <v>9.4166666666666661</v>
      </c>
      <c r="AA204" s="125">
        <f t="shared" si="274"/>
        <v>12</v>
      </c>
      <c r="AB204" s="136">
        <v>12.5</v>
      </c>
      <c r="AC204" s="126">
        <f t="shared" si="275"/>
        <v>12.5</v>
      </c>
      <c r="AD204" s="127">
        <f t="shared" si="276"/>
        <v>3</v>
      </c>
      <c r="AE204" s="135">
        <v>15.5</v>
      </c>
      <c r="AF204" s="136">
        <v>5</v>
      </c>
      <c r="AG204" s="120">
        <f t="shared" si="277"/>
        <v>10.25</v>
      </c>
      <c r="AH204" s="121">
        <f t="shared" si="278"/>
        <v>3</v>
      </c>
      <c r="AI204" s="135">
        <v>11</v>
      </c>
      <c r="AJ204" s="136">
        <v>6.5</v>
      </c>
      <c r="AK204" s="120">
        <f t="shared" si="279"/>
        <v>8.75</v>
      </c>
      <c r="AL204" s="121">
        <f t="shared" si="280"/>
        <v>0</v>
      </c>
      <c r="AM204" s="128">
        <f t="shared" si="281"/>
        <v>10.1</v>
      </c>
      <c r="AN204" s="129">
        <f t="shared" si="282"/>
        <v>9</v>
      </c>
      <c r="AO204" s="135">
        <v>12.5</v>
      </c>
      <c r="AP204" s="136">
        <v>7</v>
      </c>
      <c r="AQ204" s="120">
        <f t="shared" si="283"/>
        <v>9.75</v>
      </c>
      <c r="AR204" s="121">
        <f t="shared" si="284"/>
        <v>0</v>
      </c>
      <c r="AS204" s="135">
        <v>13</v>
      </c>
      <c r="AT204" s="136">
        <v>9</v>
      </c>
      <c r="AU204" s="120">
        <f t="shared" si="285"/>
        <v>11</v>
      </c>
      <c r="AV204" s="121">
        <f t="shared" si="286"/>
        <v>1</v>
      </c>
      <c r="AW204" s="128">
        <f t="shared" si="287"/>
        <v>10.166666666666666</v>
      </c>
      <c r="AX204" s="129">
        <f t="shared" si="288"/>
        <v>3</v>
      </c>
      <c r="AY204" s="137">
        <v>13</v>
      </c>
      <c r="AZ204" s="131">
        <f t="shared" si="289"/>
        <v>13</v>
      </c>
      <c r="BA204" s="132">
        <f t="shared" si="290"/>
        <v>1</v>
      </c>
      <c r="BB204" s="128">
        <f t="shared" si="291"/>
        <v>13</v>
      </c>
      <c r="BC204" s="129">
        <f t="shared" si="292"/>
        <v>1</v>
      </c>
      <c r="BD204" s="133">
        <f t="shared" si="293"/>
        <v>10.033333333333333</v>
      </c>
      <c r="BE204" s="134">
        <f t="shared" si="294"/>
        <v>30</v>
      </c>
      <c r="BF204" s="149"/>
      <c r="BG204" s="150"/>
      <c r="BH204" s="142">
        <f t="shared" si="295"/>
        <v>0</v>
      </c>
      <c r="BI204" s="143">
        <f t="shared" si="296"/>
        <v>0</v>
      </c>
      <c r="BJ204" s="149"/>
      <c r="BK204" s="150"/>
      <c r="BL204" s="142">
        <f t="shared" si="297"/>
        <v>0</v>
      </c>
      <c r="BM204" s="143">
        <f t="shared" si="298"/>
        <v>0</v>
      </c>
      <c r="BN204" s="149"/>
      <c r="BO204" s="150"/>
      <c r="BP204" s="142">
        <f t="shared" si="320"/>
        <v>0</v>
      </c>
      <c r="BQ204" s="143">
        <f t="shared" si="321"/>
        <v>0</v>
      </c>
      <c r="BR204" s="149"/>
      <c r="BS204" s="150"/>
      <c r="BT204" s="142">
        <f t="shared" si="299"/>
        <v>0</v>
      </c>
      <c r="BU204" s="143">
        <f t="shared" si="300"/>
        <v>0</v>
      </c>
      <c r="BV204" s="144">
        <f t="shared" si="301"/>
        <v>0</v>
      </c>
      <c r="BW204" s="145">
        <f t="shared" si="302"/>
        <v>0</v>
      </c>
      <c r="BX204" s="149"/>
      <c r="BY204" s="150"/>
      <c r="BZ204" s="142">
        <f t="shared" si="303"/>
        <v>0</v>
      </c>
      <c r="CA204" s="143">
        <f t="shared" si="304"/>
        <v>0</v>
      </c>
      <c r="CB204" s="146">
        <f t="shared" si="305"/>
        <v>0</v>
      </c>
      <c r="CC204" s="145">
        <f t="shared" si="306"/>
        <v>0</v>
      </c>
      <c r="CD204" s="150"/>
      <c r="CE204" s="147">
        <f t="shared" si="307"/>
        <v>0</v>
      </c>
      <c r="CF204" s="148">
        <f t="shared" si="308"/>
        <v>0</v>
      </c>
      <c r="CG204" s="146">
        <f t="shared" si="309"/>
        <v>0</v>
      </c>
      <c r="CH204" s="145">
        <f t="shared" si="310"/>
        <v>0</v>
      </c>
      <c r="CI204" s="149"/>
      <c r="CJ204" s="150"/>
      <c r="CK204" s="142">
        <f t="shared" si="311"/>
        <v>0</v>
      </c>
      <c r="CL204" s="143">
        <f t="shared" si="312"/>
        <v>0</v>
      </c>
      <c r="CM204" s="146">
        <f t="shared" si="313"/>
        <v>0</v>
      </c>
      <c r="CN204" s="145">
        <f t="shared" si="314"/>
        <v>0</v>
      </c>
      <c r="CO204" s="21">
        <f t="shared" si="315"/>
        <v>0</v>
      </c>
      <c r="CP204" s="22">
        <f t="shared" si="316"/>
        <v>0</v>
      </c>
      <c r="CQ204" s="2">
        <f t="shared" si="259"/>
        <v>10.033333333333333</v>
      </c>
      <c r="CR204" s="3">
        <f t="shared" si="260"/>
        <v>30</v>
      </c>
      <c r="CS204" s="4">
        <f t="shared" si="261"/>
        <v>0</v>
      </c>
      <c r="CT204" s="5">
        <f t="shared" si="262"/>
        <v>0</v>
      </c>
      <c r="CU204" s="23">
        <f t="shared" si="263"/>
        <v>5.0166666666666666</v>
      </c>
      <c r="CV204" s="6">
        <f t="shared" si="264"/>
        <v>30</v>
      </c>
      <c r="CW204" s="20">
        <f t="shared" si="317"/>
        <v>90</v>
      </c>
      <c r="CX204" s="9" t="str">
        <f t="shared" si="318"/>
        <v>مؤجل(ة)</v>
      </c>
      <c r="CY204" s="10"/>
      <c r="CZ204" s="15"/>
      <c r="DA204" s="12"/>
    </row>
    <row r="205" spans="2:105" ht="29.25" customHeight="1" thickBot="1">
      <c r="B205" s="164">
        <f t="shared" si="319"/>
        <v>14</v>
      </c>
      <c r="C205" s="158" t="s">
        <v>380</v>
      </c>
      <c r="D205" s="165" t="s">
        <v>381</v>
      </c>
      <c r="E205" s="13" t="s">
        <v>714</v>
      </c>
      <c r="F205" s="32">
        <v>35659</v>
      </c>
      <c r="G205" s="33" t="s">
        <v>790</v>
      </c>
      <c r="H205" s="28">
        <v>10.14</v>
      </c>
      <c r="I205" s="29">
        <v>30</v>
      </c>
      <c r="J205" s="30">
        <v>10.1</v>
      </c>
      <c r="K205" s="31">
        <v>30</v>
      </c>
      <c r="L205" s="18">
        <f t="shared" si="265"/>
        <v>10.120000000000001</v>
      </c>
      <c r="M205" s="19">
        <f t="shared" si="266"/>
        <v>60</v>
      </c>
      <c r="N205" s="149">
        <v>12</v>
      </c>
      <c r="O205" s="150">
        <v>12</v>
      </c>
      <c r="P205" s="120">
        <f t="shared" si="267"/>
        <v>12</v>
      </c>
      <c r="Q205" s="121">
        <f t="shared" si="268"/>
        <v>6</v>
      </c>
      <c r="R205" s="135">
        <v>13.5</v>
      </c>
      <c r="S205" s="136">
        <v>1.5</v>
      </c>
      <c r="T205" s="120">
        <f t="shared" si="269"/>
        <v>7.5</v>
      </c>
      <c r="U205" s="121">
        <f t="shared" si="270"/>
        <v>0</v>
      </c>
      <c r="V205" s="135">
        <v>12</v>
      </c>
      <c r="W205" s="136">
        <v>3.25</v>
      </c>
      <c r="X205" s="120">
        <f t="shared" si="271"/>
        <v>7.625</v>
      </c>
      <c r="Y205" s="121">
        <f t="shared" si="272"/>
        <v>0</v>
      </c>
      <c r="Z205" s="124">
        <f t="shared" si="273"/>
        <v>9.0416666666666661</v>
      </c>
      <c r="AA205" s="125">
        <f t="shared" si="274"/>
        <v>6</v>
      </c>
      <c r="AB205" s="136">
        <v>5</v>
      </c>
      <c r="AC205" s="126">
        <f t="shared" si="275"/>
        <v>5</v>
      </c>
      <c r="AD205" s="127">
        <f t="shared" si="276"/>
        <v>0</v>
      </c>
      <c r="AE205" s="135">
        <v>10</v>
      </c>
      <c r="AF205" s="136">
        <v>1</v>
      </c>
      <c r="AG205" s="120">
        <f t="shared" si="277"/>
        <v>5.5</v>
      </c>
      <c r="AH205" s="121">
        <f t="shared" si="278"/>
        <v>0</v>
      </c>
      <c r="AI205" s="135">
        <v>10</v>
      </c>
      <c r="AJ205" s="136">
        <v>2</v>
      </c>
      <c r="AK205" s="120">
        <f t="shared" si="279"/>
        <v>6</v>
      </c>
      <c r="AL205" s="121">
        <f t="shared" si="280"/>
        <v>0</v>
      </c>
      <c r="AM205" s="128">
        <f t="shared" si="281"/>
        <v>5.6</v>
      </c>
      <c r="AN205" s="129">
        <f t="shared" si="282"/>
        <v>0</v>
      </c>
      <c r="AO205" s="135">
        <v>12.5</v>
      </c>
      <c r="AP205" s="136">
        <v>10</v>
      </c>
      <c r="AQ205" s="120">
        <f t="shared" si="283"/>
        <v>11.25</v>
      </c>
      <c r="AR205" s="121">
        <f t="shared" si="284"/>
        <v>2</v>
      </c>
      <c r="AS205" s="135">
        <v>10</v>
      </c>
      <c r="AT205" s="136">
        <v>1.5</v>
      </c>
      <c r="AU205" s="120">
        <f t="shared" si="285"/>
        <v>5.75</v>
      </c>
      <c r="AV205" s="121">
        <f t="shared" si="286"/>
        <v>0</v>
      </c>
      <c r="AW205" s="128">
        <f t="shared" si="287"/>
        <v>9.4166666666666661</v>
      </c>
      <c r="AX205" s="129">
        <f t="shared" si="288"/>
        <v>2</v>
      </c>
      <c r="AY205" s="137">
        <v>0</v>
      </c>
      <c r="AZ205" s="131">
        <f t="shared" si="289"/>
        <v>0</v>
      </c>
      <c r="BA205" s="132">
        <f t="shared" si="290"/>
        <v>0</v>
      </c>
      <c r="BB205" s="128">
        <f t="shared" si="291"/>
        <v>0</v>
      </c>
      <c r="BC205" s="129">
        <f t="shared" si="292"/>
        <v>0</v>
      </c>
      <c r="BD205" s="133">
        <f t="shared" si="293"/>
        <v>7.3666666666666663</v>
      </c>
      <c r="BE205" s="134">
        <f t="shared" si="294"/>
        <v>8</v>
      </c>
      <c r="BF205" s="149"/>
      <c r="BG205" s="150"/>
      <c r="BH205" s="142">
        <f t="shared" si="295"/>
        <v>0</v>
      </c>
      <c r="BI205" s="143">
        <f t="shared" si="296"/>
        <v>0</v>
      </c>
      <c r="BJ205" s="149"/>
      <c r="BK205" s="150"/>
      <c r="BL205" s="142">
        <f t="shared" si="297"/>
        <v>0</v>
      </c>
      <c r="BM205" s="143">
        <f t="shared" si="298"/>
        <v>0</v>
      </c>
      <c r="BN205" s="149"/>
      <c r="BO205" s="150"/>
      <c r="BP205" s="142">
        <f t="shared" si="320"/>
        <v>0</v>
      </c>
      <c r="BQ205" s="143">
        <f t="shared" si="321"/>
        <v>0</v>
      </c>
      <c r="BR205" s="149"/>
      <c r="BS205" s="150"/>
      <c r="BT205" s="142">
        <f t="shared" si="299"/>
        <v>0</v>
      </c>
      <c r="BU205" s="143">
        <f t="shared" si="300"/>
        <v>0</v>
      </c>
      <c r="BV205" s="144">
        <f t="shared" si="301"/>
        <v>0</v>
      </c>
      <c r="BW205" s="145">
        <f t="shared" si="302"/>
        <v>0</v>
      </c>
      <c r="BX205" s="149"/>
      <c r="BY205" s="150"/>
      <c r="BZ205" s="142">
        <f t="shared" si="303"/>
        <v>0</v>
      </c>
      <c r="CA205" s="143">
        <f t="shared" si="304"/>
        <v>0</v>
      </c>
      <c r="CB205" s="146">
        <f t="shared" si="305"/>
        <v>0</v>
      </c>
      <c r="CC205" s="145">
        <f t="shared" si="306"/>
        <v>0</v>
      </c>
      <c r="CD205" s="150"/>
      <c r="CE205" s="147">
        <f t="shared" si="307"/>
        <v>0</v>
      </c>
      <c r="CF205" s="148">
        <f t="shared" si="308"/>
        <v>0</v>
      </c>
      <c r="CG205" s="146">
        <f t="shared" si="309"/>
        <v>0</v>
      </c>
      <c r="CH205" s="145">
        <f t="shared" si="310"/>
        <v>0</v>
      </c>
      <c r="CI205" s="149"/>
      <c r="CJ205" s="150"/>
      <c r="CK205" s="142">
        <f t="shared" si="311"/>
        <v>0</v>
      </c>
      <c r="CL205" s="143">
        <f t="shared" si="312"/>
        <v>0</v>
      </c>
      <c r="CM205" s="146">
        <f t="shared" si="313"/>
        <v>0</v>
      </c>
      <c r="CN205" s="145">
        <f t="shared" si="314"/>
        <v>0</v>
      </c>
      <c r="CO205" s="21">
        <f t="shared" si="315"/>
        <v>0</v>
      </c>
      <c r="CP205" s="22">
        <f t="shared" si="316"/>
        <v>0</v>
      </c>
      <c r="CQ205" s="2">
        <f t="shared" si="259"/>
        <v>7.3666666666666663</v>
      </c>
      <c r="CR205" s="3">
        <f t="shared" si="260"/>
        <v>8</v>
      </c>
      <c r="CS205" s="4">
        <f t="shared" si="261"/>
        <v>0</v>
      </c>
      <c r="CT205" s="5">
        <f t="shared" si="262"/>
        <v>0</v>
      </c>
      <c r="CU205" s="23">
        <f t="shared" si="263"/>
        <v>3.6833333333333331</v>
      </c>
      <c r="CV205" s="6">
        <f t="shared" si="264"/>
        <v>8</v>
      </c>
      <c r="CW205" s="20">
        <f t="shared" si="317"/>
        <v>68</v>
      </c>
      <c r="CX205" s="9" t="str">
        <f t="shared" si="318"/>
        <v>مؤجل(ة)</v>
      </c>
      <c r="CY205" s="10"/>
      <c r="CZ205" s="15"/>
      <c r="DA205" s="12"/>
    </row>
    <row r="206" spans="2:105" ht="29.25" customHeight="1" thickBot="1">
      <c r="B206" s="164">
        <f t="shared" si="319"/>
        <v>15</v>
      </c>
      <c r="C206" s="158" t="s">
        <v>382</v>
      </c>
      <c r="D206" s="165" t="s">
        <v>383</v>
      </c>
      <c r="E206" s="13" t="s">
        <v>715</v>
      </c>
      <c r="F206" s="32">
        <v>35702</v>
      </c>
      <c r="G206" s="33" t="s">
        <v>790</v>
      </c>
      <c r="H206" s="28">
        <v>10.08</v>
      </c>
      <c r="I206" s="29">
        <v>30</v>
      </c>
      <c r="J206" s="30">
        <v>10.27</v>
      </c>
      <c r="K206" s="31">
        <v>30</v>
      </c>
      <c r="L206" s="18">
        <f t="shared" si="265"/>
        <v>10.175000000000001</v>
      </c>
      <c r="M206" s="19">
        <f t="shared" si="266"/>
        <v>60</v>
      </c>
      <c r="N206" s="149">
        <v>14</v>
      </c>
      <c r="O206" s="150">
        <v>11</v>
      </c>
      <c r="P206" s="120">
        <f t="shared" si="267"/>
        <v>12.5</v>
      </c>
      <c r="Q206" s="121">
        <f t="shared" si="268"/>
        <v>6</v>
      </c>
      <c r="R206" s="135">
        <v>14</v>
      </c>
      <c r="S206" s="136">
        <v>6.25</v>
      </c>
      <c r="T206" s="120">
        <f t="shared" si="269"/>
        <v>10.125</v>
      </c>
      <c r="U206" s="121">
        <f t="shared" si="270"/>
        <v>6</v>
      </c>
      <c r="V206" s="135">
        <v>11</v>
      </c>
      <c r="W206" s="136">
        <v>4</v>
      </c>
      <c r="X206" s="120">
        <f t="shared" si="271"/>
        <v>7.5</v>
      </c>
      <c r="Y206" s="121">
        <f t="shared" si="272"/>
        <v>0</v>
      </c>
      <c r="Z206" s="124">
        <f t="shared" si="273"/>
        <v>10.041666666666666</v>
      </c>
      <c r="AA206" s="125">
        <f t="shared" si="274"/>
        <v>17</v>
      </c>
      <c r="AB206" s="136">
        <v>16</v>
      </c>
      <c r="AC206" s="126">
        <f t="shared" si="275"/>
        <v>16</v>
      </c>
      <c r="AD206" s="127">
        <f t="shared" si="276"/>
        <v>3</v>
      </c>
      <c r="AE206" s="135">
        <v>10</v>
      </c>
      <c r="AF206" s="136">
        <v>4</v>
      </c>
      <c r="AG206" s="120">
        <f t="shared" si="277"/>
        <v>7</v>
      </c>
      <c r="AH206" s="121">
        <f t="shared" si="278"/>
        <v>0</v>
      </c>
      <c r="AI206" s="135">
        <v>11</v>
      </c>
      <c r="AJ206" s="136">
        <v>6</v>
      </c>
      <c r="AK206" s="120">
        <f t="shared" si="279"/>
        <v>8.5</v>
      </c>
      <c r="AL206" s="121">
        <f t="shared" si="280"/>
        <v>0</v>
      </c>
      <c r="AM206" s="128">
        <f t="shared" si="281"/>
        <v>9.4</v>
      </c>
      <c r="AN206" s="129">
        <f t="shared" si="282"/>
        <v>3</v>
      </c>
      <c r="AO206" s="135">
        <v>12.5</v>
      </c>
      <c r="AP206" s="136">
        <v>7</v>
      </c>
      <c r="AQ206" s="120">
        <f t="shared" si="283"/>
        <v>9.75</v>
      </c>
      <c r="AR206" s="121">
        <f t="shared" si="284"/>
        <v>0</v>
      </c>
      <c r="AS206" s="135">
        <v>10</v>
      </c>
      <c r="AT206" s="136">
        <v>11</v>
      </c>
      <c r="AU206" s="120">
        <f t="shared" si="285"/>
        <v>10.5</v>
      </c>
      <c r="AV206" s="121">
        <f t="shared" si="286"/>
        <v>1</v>
      </c>
      <c r="AW206" s="128">
        <f t="shared" si="287"/>
        <v>10</v>
      </c>
      <c r="AX206" s="129">
        <f t="shared" si="288"/>
        <v>3</v>
      </c>
      <c r="AY206" s="137">
        <v>8.5</v>
      </c>
      <c r="AZ206" s="131">
        <f t="shared" si="289"/>
        <v>8.5</v>
      </c>
      <c r="BA206" s="132">
        <f t="shared" si="290"/>
        <v>0</v>
      </c>
      <c r="BB206" s="128">
        <f t="shared" si="291"/>
        <v>8.5</v>
      </c>
      <c r="BC206" s="129">
        <f t="shared" si="292"/>
        <v>0</v>
      </c>
      <c r="BD206" s="133">
        <f t="shared" si="293"/>
        <v>9.7166666666666668</v>
      </c>
      <c r="BE206" s="134">
        <f t="shared" si="294"/>
        <v>23</v>
      </c>
      <c r="BF206" s="149"/>
      <c r="BG206" s="150"/>
      <c r="BH206" s="142">
        <f t="shared" si="295"/>
        <v>0</v>
      </c>
      <c r="BI206" s="143">
        <f t="shared" si="296"/>
        <v>0</v>
      </c>
      <c r="BJ206" s="149"/>
      <c r="BK206" s="150"/>
      <c r="BL206" s="142">
        <f t="shared" si="297"/>
        <v>0</v>
      </c>
      <c r="BM206" s="143">
        <f t="shared" si="298"/>
        <v>0</v>
      </c>
      <c r="BN206" s="149"/>
      <c r="BO206" s="150"/>
      <c r="BP206" s="142">
        <f t="shared" si="320"/>
        <v>0</v>
      </c>
      <c r="BQ206" s="143">
        <f t="shared" si="321"/>
        <v>0</v>
      </c>
      <c r="BR206" s="149"/>
      <c r="BS206" s="150"/>
      <c r="BT206" s="142">
        <f t="shared" si="299"/>
        <v>0</v>
      </c>
      <c r="BU206" s="143">
        <f t="shared" si="300"/>
        <v>0</v>
      </c>
      <c r="BV206" s="144">
        <f t="shared" si="301"/>
        <v>0</v>
      </c>
      <c r="BW206" s="145">
        <f t="shared" si="302"/>
        <v>0</v>
      </c>
      <c r="BX206" s="149"/>
      <c r="BY206" s="150"/>
      <c r="BZ206" s="142">
        <f t="shared" si="303"/>
        <v>0</v>
      </c>
      <c r="CA206" s="143">
        <f t="shared" si="304"/>
        <v>0</v>
      </c>
      <c r="CB206" s="146">
        <f t="shared" si="305"/>
        <v>0</v>
      </c>
      <c r="CC206" s="145">
        <f t="shared" si="306"/>
        <v>0</v>
      </c>
      <c r="CD206" s="150"/>
      <c r="CE206" s="147">
        <f t="shared" si="307"/>
        <v>0</v>
      </c>
      <c r="CF206" s="148">
        <f t="shared" si="308"/>
        <v>0</v>
      </c>
      <c r="CG206" s="146">
        <f t="shared" si="309"/>
        <v>0</v>
      </c>
      <c r="CH206" s="145">
        <f t="shared" si="310"/>
        <v>0</v>
      </c>
      <c r="CI206" s="149"/>
      <c r="CJ206" s="150"/>
      <c r="CK206" s="142">
        <f t="shared" si="311"/>
        <v>0</v>
      </c>
      <c r="CL206" s="143">
        <f t="shared" si="312"/>
        <v>0</v>
      </c>
      <c r="CM206" s="146">
        <f t="shared" si="313"/>
        <v>0</v>
      </c>
      <c r="CN206" s="145">
        <f t="shared" si="314"/>
        <v>0</v>
      </c>
      <c r="CO206" s="21">
        <f t="shared" si="315"/>
        <v>0</v>
      </c>
      <c r="CP206" s="22">
        <f t="shared" si="316"/>
        <v>0</v>
      </c>
      <c r="CQ206" s="2">
        <f t="shared" si="259"/>
        <v>9.7166666666666668</v>
      </c>
      <c r="CR206" s="3">
        <f t="shared" si="260"/>
        <v>23</v>
      </c>
      <c r="CS206" s="4">
        <f t="shared" si="261"/>
        <v>0</v>
      </c>
      <c r="CT206" s="5">
        <f t="shared" si="262"/>
        <v>0</v>
      </c>
      <c r="CU206" s="23">
        <f t="shared" si="263"/>
        <v>4.8583333333333334</v>
      </c>
      <c r="CV206" s="6">
        <f t="shared" si="264"/>
        <v>23</v>
      </c>
      <c r="CW206" s="20">
        <f t="shared" si="317"/>
        <v>83</v>
      </c>
      <c r="CX206" s="9" t="str">
        <f t="shared" si="318"/>
        <v>مؤجل(ة)</v>
      </c>
      <c r="CY206" s="10"/>
      <c r="CZ206" s="15"/>
      <c r="DA206" s="12"/>
    </row>
    <row r="207" spans="2:105" ht="29.25" customHeight="1" thickBot="1">
      <c r="B207" s="164">
        <f t="shared" si="319"/>
        <v>16</v>
      </c>
      <c r="C207" s="158" t="s">
        <v>384</v>
      </c>
      <c r="D207" s="165" t="s">
        <v>285</v>
      </c>
      <c r="E207" s="13" t="s">
        <v>716</v>
      </c>
      <c r="F207" s="32">
        <v>36335</v>
      </c>
      <c r="G207" s="33" t="s">
        <v>790</v>
      </c>
      <c r="H207" s="28">
        <v>12.09</v>
      </c>
      <c r="I207" s="29">
        <v>30</v>
      </c>
      <c r="J207" s="30">
        <v>12.63</v>
      </c>
      <c r="K207" s="31">
        <v>30</v>
      </c>
      <c r="L207" s="18">
        <f t="shared" si="265"/>
        <v>12.36</v>
      </c>
      <c r="M207" s="19">
        <f t="shared" si="266"/>
        <v>60</v>
      </c>
      <c r="N207" s="149">
        <v>13</v>
      </c>
      <c r="O207" s="150">
        <v>10</v>
      </c>
      <c r="P207" s="120">
        <f t="shared" si="267"/>
        <v>11.5</v>
      </c>
      <c r="Q207" s="121">
        <f t="shared" si="268"/>
        <v>6</v>
      </c>
      <c r="R207" s="135">
        <v>14</v>
      </c>
      <c r="S207" s="136">
        <v>6.75</v>
      </c>
      <c r="T207" s="120">
        <f t="shared" si="269"/>
        <v>10.375</v>
      </c>
      <c r="U207" s="121">
        <f t="shared" si="270"/>
        <v>6</v>
      </c>
      <c r="V207" s="135">
        <v>11.5</v>
      </c>
      <c r="W207" s="136">
        <v>7.25</v>
      </c>
      <c r="X207" s="120">
        <f t="shared" si="271"/>
        <v>9.375</v>
      </c>
      <c r="Y207" s="121">
        <f t="shared" si="272"/>
        <v>0</v>
      </c>
      <c r="Z207" s="124">
        <f t="shared" si="273"/>
        <v>10.416666666666666</v>
      </c>
      <c r="AA207" s="125">
        <f t="shared" si="274"/>
        <v>17</v>
      </c>
      <c r="AB207" s="136">
        <v>16.5</v>
      </c>
      <c r="AC207" s="126">
        <f t="shared" si="275"/>
        <v>16.5</v>
      </c>
      <c r="AD207" s="127">
        <f t="shared" si="276"/>
        <v>3</v>
      </c>
      <c r="AE207" s="135">
        <v>11</v>
      </c>
      <c r="AF207" s="136">
        <v>6</v>
      </c>
      <c r="AG207" s="120">
        <f t="shared" si="277"/>
        <v>8.5</v>
      </c>
      <c r="AH207" s="121">
        <f t="shared" si="278"/>
        <v>0</v>
      </c>
      <c r="AI207" s="135">
        <v>13</v>
      </c>
      <c r="AJ207" s="136">
        <v>9</v>
      </c>
      <c r="AK207" s="120">
        <f t="shared" si="279"/>
        <v>11</v>
      </c>
      <c r="AL207" s="121">
        <f t="shared" si="280"/>
        <v>3</v>
      </c>
      <c r="AM207" s="128">
        <f t="shared" si="281"/>
        <v>11.1</v>
      </c>
      <c r="AN207" s="129">
        <f t="shared" si="282"/>
        <v>9</v>
      </c>
      <c r="AO207" s="135">
        <v>12.5</v>
      </c>
      <c r="AP207" s="136">
        <v>4</v>
      </c>
      <c r="AQ207" s="120">
        <f t="shared" si="283"/>
        <v>8.25</v>
      </c>
      <c r="AR207" s="121">
        <f t="shared" si="284"/>
        <v>0</v>
      </c>
      <c r="AS207" s="135">
        <v>11</v>
      </c>
      <c r="AT207" s="136">
        <v>11</v>
      </c>
      <c r="AU207" s="120">
        <f t="shared" si="285"/>
        <v>11</v>
      </c>
      <c r="AV207" s="121">
        <f t="shared" si="286"/>
        <v>1</v>
      </c>
      <c r="AW207" s="128">
        <f t="shared" si="287"/>
        <v>9.1666666666666661</v>
      </c>
      <c r="AX207" s="129">
        <f t="shared" si="288"/>
        <v>1</v>
      </c>
      <c r="AY207" s="137">
        <v>9</v>
      </c>
      <c r="AZ207" s="131">
        <f t="shared" si="289"/>
        <v>9</v>
      </c>
      <c r="BA207" s="132">
        <f t="shared" si="290"/>
        <v>0</v>
      </c>
      <c r="BB207" s="128">
        <f t="shared" si="291"/>
        <v>9</v>
      </c>
      <c r="BC207" s="129">
        <f t="shared" si="292"/>
        <v>0</v>
      </c>
      <c r="BD207" s="133">
        <f t="shared" si="293"/>
        <v>10.3</v>
      </c>
      <c r="BE207" s="134">
        <f t="shared" si="294"/>
        <v>30</v>
      </c>
      <c r="BF207" s="149"/>
      <c r="BG207" s="150"/>
      <c r="BH207" s="142">
        <f t="shared" si="295"/>
        <v>0</v>
      </c>
      <c r="BI207" s="143">
        <f t="shared" si="296"/>
        <v>0</v>
      </c>
      <c r="BJ207" s="149"/>
      <c r="BK207" s="150"/>
      <c r="BL207" s="142">
        <f t="shared" si="297"/>
        <v>0</v>
      </c>
      <c r="BM207" s="143">
        <f t="shared" si="298"/>
        <v>0</v>
      </c>
      <c r="BN207" s="149"/>
      <c r="BO207" s="150"/>
      <c r="BP207" s="142">
        <f t="shared" si="320"/>
        <v>0</v>
      </c>
      <c r="BQ207" s="143">
        <f t="shared" si="321"/>
        <v>0</v>
      </c>
      <c r="BR207" s="149"/>
      <c r="BS207" s="150"/>
      <c r="BT207" s="142">
        <f t="shared" si="299"/>
        <v>0</v>
      </c>
      <c r="BU207" s="143">
        <f t="shared" si="300"/>
        <v>0</v>
      </c>
      <c r="BV207" s="144">
        <f t="shared" si="301"/>
        <v>0</v>
      </c>
      <c r="BW207" s="145">
        <f t="shared" si="302"/>
        <v>0</v>
      </c>
      <c r="BX207" s="149"/>
      <c r="BY207" s="150"/>
      <c r="BZ207" s="142">
        <f t="shared" si="303"/>
        <v>0</v>
      </c>
      <c r="CA207" s="143">
        <f t="shared" si="304"/>
        <v>0</v>
      </c>
      <c r="CB207" s="146">
        <f t="shared" si="305"/>
        <v>0</v>
      </c>
      <c r="CC207" s="145">
        <f t="shared" si="306"/>
        <v>0</v>
      </c>
      <c r="CD207" s="150"/>
      <c r="CE207" s="147">
        <f t="shared" si="307"/>
        <v>0</v>
      </c>
      <c r="CF207" s="148">
        <f t="shared" si="308"/>
        <v>0</v>
      </c>
      <c r="CG207" s="146">
        <f t="shared" si="309"/>
        <v>0</v>
      </c>
      <c r="CH207" s="145">
        <f t="shared" si="310"/>
        <v>0</v>
      </c>
      <c r="CI207" s="149"/>
      <c r="CJ207" s="150"/>
      <c r="CK207" s="142">
        <f t="shared" si="311"/>
        <v>0</v>
      </c>
      <c r="CL207" s="143">
        <f t="shared" si="312"/>
        <v>0</v>
      </c>
      <c r="CM207" s="146">
        <f t="shared" si="313"/>
        <v>0</v>
      </c>
      <c r="CN207" s="145">
        <f t="shared" si="314"/>
        <v>0</v>
      </c>
      <c r="CO207" s="21">
        <f t="shared" si="315"/>
        <v>0</v>
      </c>
      <c r="CP207" s="22">
        <f t="shared" si="316"/>
        <v>0</v>
      </c>
      <c r="CQ207" s="2">
        <f t="shared" si="259"/>
        <v>10.3</v>
      </c>
      <c r="CR207" s="3">
        <f t="shared" si="260"/>
        <v>30</v>
      </c>
      <c r="CS207" s="4">
        <f t="shared" si="261"/>
        <v>0</v>
      </c>
      <c r="CT207" s="5">
        <f t="shared" si="262"/>
        <v>0</v>
      </c>
      <c r="CU207" s="23">
        <f t="shared" si="263"/>
        <v>5.15</v>
      </c>
      <c r="CV207" s="6">
        <f t="shared" si="264"/>
        <v>30</v>
      </c>
      <c r="CW207" s="20">
        <f t="shared" si="317"/>
        <v>90</v>
      </c>
      <c r="CX207" s="9" t="str">
        <f t="shared" si="318"/>
        <v>مؤجل(ة)</v>
      </c>
      <c r="CY207" s="10"/>
      <c r="CZ207" s="15"/>
      <c r="DA207" s="12"/>
    </row>
    <row r="208" spans="2:105" ht="29.25" customHeight="1" thickBot="1">
      <c r="B208" s="164">
        <f t="shared" si="319"/>
        <v>17</v>
      </c>
      <c r="C208" s="158" t="s">
        <v>385</v>
      </c>
      <c r="D208" s="165" t="s">
        <v>386</v>
      </c>
      <c r="E208" s="13" t="s">
        <v>717</v>
      </c>
      <c r="F208" s="32" t="s">
        <v>824</v>
      </c>
      <c r="G208" s="33" t="s">
        <v>790</v>
      </c>
      <c r="H208" s="28">
        <v>11.36</v>
      </c>
      <c r="I208" s="29">
        <v>30</v>
      </c>
      <c r="J208" s="30">
        <v>11.72</v>
      </c>
      <c r="K208" s="31">
        <v>30</v>
      </c>
      <c r="L208" s="18">
        <f t="shared" si="265"/>
        <v>11.54</v>
      </c>
      <c r="M208" s="19">
        <f t="shared" si="266"/>
        <v>60</v>
      </c>
      <c r="N208" s="149">
        <v>15</v>
      </c>
      <c r="O208" s="150">
        <v>14</v>
      </c>
      <c r="P208" s="120">
        <f t="shared" si="267"/>
        <v>14.5</v>
      </c>
      <c r="Q208" s="121">
        <f t="shared" si="268"/>
        <v>6</v>
      </c>
      <c r="R208" s="135">
        <v>14</v>
      </c>
      <c r="S208" s="136">
        <v>10</v>
      </c>
      <c r="T208" s="120">
        <f t="shared" si="269"/>
        <v>12</v>
      </c>
      <c r="U208" s="121">
        <f t="shared" si="270"/>
        <v>6</v>
      </c>
      <c r="V208" s="135">
        <v>15.5</v>
      </c>
      <c r="W208" s="136">
        <v>6</v>
      </c>
      <c r="X208" s="120">
        <f t="shared" si="271"/>
        <v>10.75</v>
      </c>
      <c r="Y208" s="121">
        <f t="shared" si="272"/>
        <v>5</v>
      </c>
      <c r="Z208" s="124">
        <f t="shared" si="273"/>
        <v>12.416666666666666</v>
      </c>
      <c r="AA208" s="125">
        <f t="shared" si="274"/>
        <v>17</v>
      </c>
      <c r="AB208" s="136">
        <v>14.5</v>
      </c>
      <c r="AC208" s="126">
        <f t="shared" si="275"/>
        <v>14.5</v>
      </c>
      <c r="AD208" s="127">
        <f t="shared" si="276"/>
        <v>3</v>
      </c>
      <c r="AE208" s="135">
        <v>13.5</v>
      </c>
      <c r="AF208" s="136">
        <v>6.5</v>
      </c>
      <c r="AG208" s="120">
        <f t="shared" si="277"/>
        <v>10</v>
      </c>
      <c r="AH208" s="121">
        <f t="shared" si="278"/>
        <v>3</v>
      </c>
      <c r="AI208" s="135">
        <v>14</v>
      </c>
      <c r="AJ208" s="136">
        <v>11.75</v>
      </c>
      <c r="AK208" s="120">
        <f t="shared" si="279"/>
        <v>12.875</v>
      </c>
      <c r="AL208" s="121">
        <f t="shared" si="280"/>
        <v>3</v>
      </c>
      <c r="AM208" s="128">
        <f t="shared" si="281"/>
        <v>12.05</v>
      </c>
      <c r="AN208" s="129">
        <f t="shared" si="282"/>
        <v>9</v>
      </c>
      <c r="AO208" s="135">
        <v>12.5</v>
      </c>
      <c r="AP208" s="136">
        <v>7</v>
      </c>
      <c r="AQ208" s="120">
        <f t="shared" si="283"/>
        <v>9.75</v>
      </c>
      <c r="AR208" s="121">
        <f t="shared" si="284"/>
        <v>0</v>
      </c>
      <c r="AS208" s="135">
        <v>10</v>
      </c>
      <c r="AT208" s="136">
        <v>11</v>
      </c>
      <c r="AU208" s="120">
        <f t="shared" si="285"/>
        <v>10.5</v>
      </c>
      <c r="AV208" s="121">
        <f t="shared" si="286"/>
        <v>1</v>
      </c>
      <c r="AW208" s="128">
        <f t="shared" si="287"/>
        <v>10</v>
      </c>
      <c r="AX208" s="129">
        <f t="shared" si="288"/>
        <v>3</v>
      </c>
      <c r="AY208" s="137">
        <v>12</v>
      </c>
      <c r="AZ208" s="131">
        <f t="shared" si="289"/>
        <v>12</v>
      </c>
      <c r="BA208" s="132">
        <f t="shared" si="290"/>
        <v>1</v>
      </c>
      <c r="BB208" s="128">
        <f t="shared" si="291"/>
        <v>12</v>
      </c>
      <c r="BC208" s="129">
        <f t="shared" si="292"/>
        <v>1</v>
      </c>
      <c r="BD208" s="133">
        <f t="shared" si="293"/>
        <v>11.783333333333333</v>
      </c>
      <c r="BE208" s="134">
        <f t="shared" si="294"/>
        <v>30</v>
      </c>
      <c r="BF208" s="149"/>
      <c r="BG208" s="150"/>
      <c r="BH208" s="142">
        <f t="shared" si="295"/>
        <v>0</v>
      </c>
      <c r="BI208" s="143">
        <f t="shared" si="296"/>
        <v>0</v>
      </c>
      <c r="BJ208" s="149"/>
      <c r="BK208" s="150"/>
      <c r="BL208" s="142">
        <f t="shared" si="297"/>
        <v>0</v>
      </c>
      <c r="BM208" s="143">
        <f t="shared" si="298"/>
        <v>0</v>
      </c>
      <c r="BN208" s="149"/>
      <c r="BO208" s="150"/>
      <c r="BP208" s="142">
        <f t="shared" si="320"/>
        <v>0</v>
      </c>
      <c r="BQ208" s="143">
        <f t="shared" si="321"/>
        <v>0</v>
      </c>
      <c r="BR208" s="149"/>
      <c r="BS208" s="150"/>
      <c r="BT208" s="142">
        <f t="shared" si="299"/>
        <v>0</v>
      </c>
      <c r="BU208" s="143">
        <f t="shared" si="300"/>
        <v>0</v>
      </c>
      <c r="BV208" s="144">
        <f t="shared" si="301"/>
        <v>0</v>
      </c>
      <c r="BW208" s="145">
        <f t="shared" si="302"/>
        <v>0</v>
      </c>
      <c r="BX208" s="149"/>
      <c r="BY208" s="150"/>
      <c r="BZ208" s="142">
        <f t="shared" si="303"/>
        <v>0</v>
      </c>
      <c r="CA208" s="143">
        <f t="shared" si="304"/>
        <v>0</v>
      </c>
      <c r="CB208" s="146">
        <f t="shared" si="305"/>
        <v>0</v>
      </c>
      <c r="CC208" s="145">
        <f t="shared" si="306"/>
        <v>0</v>
      </c>
      <c r="CD208" s="150"/>
      <c r="CE208" s="147">
        <f t="shared" si="307"/>
        <v>0</v>
      </c>
      <c r="CF208" s="148">
        <f t="shared" si="308"/>
        <v>0</v>
      </c>
      <c r="CG208" s="146">
        <f t="shared" si="309"/>
        <v>0</v>
      </c>
      <c r="CH208" s="145">
        <f t="shared" si="310"/>
        <v>0</v>
      </c>
      <c r="CI208" s="149"/>
      <c r="CJ208" s="150"/>
      <c r="CK208" s="142">
        <f t="shared" si="311"/>
        <v>0</v>
      </c>
      <c r="CL208" s="143">
        <f t="shared" si="312"/>
        <v>0</v>
      </c>
      <c r="CM208" s="146">
        <f t="shared" si="313"/>
        <v>0</v>
      </c>
      <c r="CN208" s="145">
        <f t="shared" si="314"/>
        <v>0</v>
      </c>
      <c r="CO208" s="21">
        <f t="shared" si="315"/>
        <v>0</v>
      </c>
      <c r="CP208" s="22">
        <f t="shared" si="316"/>
        <v>0</v>
      </c>
      <c r="CQ208" s="2">
        <f t="shared" si="259"/>
        <v>11.783333333333333</v>
      </c>
      <c r="CR208" s="3">
        <f t="shared" si="260"/>
        <v>30</v>
      </c>
      <c r="CS208" s="4">
        <f t="shared" si="261"/>
        <v>0</v>
      </c>
      <c r="CT208" s="5">
        <f t="shared" si="262"/>
        <v>0</v>
      </c>
      <c r="CU208" s="23">
        <f t="shared" si="263"/>
        <v>5.8916666666666666</v>
      </c>
      <c r="CV208" s="6">
        <f t="shared" si="264"/>
        <v>30</v>
      </c>
      <c r="CW208" s="20">
        <f t="shared" si="317"/>
        <v>90</v>
      </c>
      <c r="CX208" s="9" t="str">
        <f t="shared" si="318"/>
        <v>مؤجل(ة)</v>
      </c>
      <c r="CZ208" s="16"/>
      <c r="DA208" s="12"/>
    </row>
    <row r="209" spans="2:105" ht="29.25" customHeight="1" thickBot="1">
      <c r="B209" s="164">
        <f t="shared" si="319"/>
        <v>18</v>
      </c>
      <c r="C209" s="173" t="s">
        <v>387</v>
      </c>
      <c r="D209" s="165" t="s">
        <v>388</v>
      </c>
      <c r="E209" s="13" t="s">
        <v>718</v>
      </c>
      <c r="F209" s="32">
        <v>36509</v>
      </c>
      <c r="G209" s="33" t="s">
        <v>790</v>
      </c>
      <c r="H209" s="28">
        <v>10.17</v>
      </c>
      <c r="I209" s="29">
        <v>30</v>
      </c>
      <c r="J209" s="30">
        <v>10.68</v>
      </c>
      <c r="K209" s="31">
        <v>30</v>
      </c>
      <c r="L209" s="18">
        <f t="shared" si="265"/>
        <v>10.425000000000001</v>
      </c>
      <c r="M209" s="19">
        <f t="shared" si="266"/>
        <v>60</v>
      </c>
      <c r="N209" s="149">
        <v>16</v>
      </c>
      <c r="O209" s="150">
        <v>14</v>
      </c>
      <c r="P209" s="120">
        <f t="shared" si="267"/>
        <v>15</v>
      </c>
      <c r="Q209" s="121">
        <f t="shared" si="268"/>
        <v>6</v>
      </c>
      <c r="R209" s="135">
        <v>13</v>
      </c>
      <c r="S209" s="136">
        <v>9</v>
      </c>
      <c r="T209" s="120">
        <f t="shared" si="269"/>
        <v>11</v>
      </c>
      <c r="U209" s="121">
        <f t="shared" si="270"/>
        <v>6</v>
      </c>
      <c r="V209" s="135">
        <v>14</v>
      </c>
      <c r="W209" s="136">
        <v>6</v>
      </c>
      <c r="X209" s="120">
        <f t="shared" si="271"/>
        <v>10</v>
      </c>
      <c r="Y209" s="121">
        <f t="shared" si="272"/>
        <v>5</v>
      </c>
      <c r="Z209" s="124">
        <f t="shared" si="273"/>
        <v>12</v>
      </c>
      <c r="AA209" s="125">
        <f t="shared" si="274"/>
        <v>17</v>
      </c>
      <c r="AB209" s="136">
        <v>8.5</v>
      </c>
      <c r="AC209" s="126">
        <f t="shared" si="275"/>
        <v>8.5</v>
      </c>
      <c r="AD209" s="127">
        <f t="shared" si="276"/>
        <v>0</v>
      </c>
      <c r="AE209" s="135">
        <v>11.5</v>
      </c>
      <c r="AF209" s="136">
        <v>8.5</v>
      </c>
      <c r="AG209" s="120">
        <f t="shared" si="277"/>
        <v>10</v>
      </c>
      <c r="AH209" s="121">
        <f t="shared" si="278"/>
        <v>3</v>
      </c>
      <c r="AI209" s="135">
        <v>15</v>
      </c>
      <c r="AJ209" s="136">
        <v>7.25</v>
      </c>
      <c r="AK209" s="120">
        <f t="shared" si="279"/>
        <v>11.125</v>
      </c>
      <c r="AL209" s="121">
        <f t="shared" si="280"/>
        <v>3</v>
      </c>
      <c r="AM209" s="128">
        <f t="shared" si="281"/>
        <v>10.15</v>
      </c>
      <c r="AN209" s="129">
        <f t="shared" si="282"/>
        <v>9</v>
      </c>
      <c r="AO209" s="135">
        <v>12.5</v>
      </c>
      <c r="AP209" s="136">
        <v>10</v>
      </c>
      <c r="AQ209" s="120">
        <f t="shared" si="283"/>
        <v>11.25</v>
      </c>
      <c r="AR209" s="121">
        <f t="shared" si="284"/>
        <v>2</v>
      </c>
      <c r="AS209" s="135">
        <v>12</v>
      </c>
      <c r="AT209" s="136">
        <v>9.5</v>
      </c>
      <c r="AU209" s="120">
        <f t="shared" si="285"/>
        <v>10.75</v>
      </c>
      <c r="AV209" s="121">
        <f t="shared" si="286"/>
        <v>1</v>
      </c>
      <c r="AW209" s="128">
        <f t="shared" si="287"/>
        <v>11.083333333333334</v>
      </c>
      <c r="AX209" s="129">
        <f t="shared" si="288"/>
        <v>3</v>
      </c>
      <c r="AY209" s="137">
        <v>10</v>
      </c>
      <c r="AZ209" s="131">
        <f t="shared" si="289"/>
        <v>10</v>
      </c>
      <c r="BA209" s="132">
        <f t="shared" si="290"/>
        <v>1</v>
      </c>
      <c r="BB209" s="128">
        <f t="shared" si="291"/>
        <v>10</v>
      </c>
      <c r="BC209" s="129">
        <f t="shared" si="292"/>
        <v>1</v>
      </c>
      <c r="BD209" s="133">
        <f t="shared" si="293"/>
        <v>11.066666666666666</v>
      </c>
      <c r="BE209" s="134">
        <f t="shared" si="294"/>
        <v>30</v>
      </c>
      <c r="BF209" s="149"/>
      <c r="BG209" s="150"/>
      <c r="BH209" s="142">
        <f t="shared" si="295"/>
        <v>0</v>
      </c>
      <c r="BI209" s="143">
        <f t="shared" si="296"/>
        <v>0</v>
      </c>
      <c r="BJ209" s="149"/>
      <c r="BK209" s="150"/>
      <c r="BL209" s="142">
        <f t="shared" si="297"/>
        <v>0</v>
      </c>
      <c r="BM209" s="143">
        <f t="shared" si="298"/>
        <v>0</v>
      </c>
      <c r="BN209" s="149"/>
      <c r="BO209" s="150"/>
      <c r="BP209" s="142">
        <f t="shared" si="320"/>
        <v>0</v>
      </c>
      <c r="BQ209" s="143">
        <f t="shared" si="321"/>
        <v>0</v>
      </c>
      <c r="BR209" s="149"/>
      <c r="BS209" s="150"/>
      <c r="BT209" s="142">
        <f t="shared" si="299"/>
        <v>0</v>
      </c>
      <c r="BU209" s="143">
        <f t="shared" si="300"/>
        <v>0</v>
      </c>
      <c r="BV209" s="144">
        <f t="shared" si="301"/>
        <v>0</v>
      </c>
      <c r="BW209" s="145">
        <f t="shared" si="302"/>
        <v>0</v>
      </c>
      <c r="BX209" s="149"/>
      <c r="BY209" s="150"/>
      <c r="BZ209" s="142">
        <f t="shared" si="303"/>
        <v>0</v>
      </c>
      <c r="CA209" s="143">
        <f t="shared" si="304"/>
        <v>0</v>
      </c>
      <c r="CB209" s="146">
        <f t="shared" si="305"/>
        <v>0</v>
      </c>
      <c r="CC209" s="145">
        <f t="shared" si="306"/>
        <v>0</v>
      </c>
      <c r="CD209" s="150"/>
      <c r="CE209" s="147">
        <f t="shared" si="307"/>
        <v>0</v>
      </c>
      <c r="CF209" s="148">
        <f t="shared" si="308"/>
        <v>0</v>
      </c>
      <c r="CG209" s="146">
        <f t="shared" si="309"/>
        <v>0</v>
      </c>
      <c r="CH209" s="145">
        <f t="shared" si="310"/>
        <v>0</v>
      </c>
      <c r="CI209" s="149"/>
      <c r="CJ209" s="150"/>
      <c r="CK209" s="142">
        <f t="shared" si="311"/>
        <v>0</v>
      </c>
      <c r="CL209" s="143">
        <f t="shared" si="312"/>
        <v>0</v>
      </c>
      <c r="CM209" s="146">
        <f t="shared" si="313"/>
        <v>0</v>
      </c>
      <c r="CN209" s="145">
        <f t="shared" si="314"/>
        <v>0</v>
      </c>
      <c r="CO209" s="21">
        <f t="shared" si="315"/>
        <v>0</v>
      </c>
      <c r="CP209" s="22">
        <f t="shared" si="316"/>
        <v>0</v>
      </c>
      <c r="CQ209" s="2">
        <f t="shared" si="259"/>
        <v>11.066666666666666</v>
      </c>
      <c r="CR209" s="3">
        <f t="shared" si="260"/>
        <v>30</v>
      </c>
      <c r="CS209" s="4">
        <f t="shared" si="261"/>
        <v>0</v>
      </c>
      <c r="CT209" s="5">
        <f t="shared" si="262"/>
        <v>0</v>
      </c>
      <c r="CU209" s="23">
        <f t="shared" si="263"/>
        <v>5.5333333333333332</v>
      </c>
      <c r="CV209" s="6">
        <f t="shared" si="264"/>
        <v>30</v>
      </c>
      <c r="CW209" s="20">
        <f t="shared" si="317"/>
        <v>90</v>
      </c>
      <c r="CX209" s="9" t="str">
        <f t="shared" si="318"/>
        <v>مؤجل(ة)</v>
      </c>
      <c r="CZ209" s="16"/>
      <c r="DA209" s="12"/>
    </row>
    <row r="210" spans="2:105" ht="29.25" customHeight="1" thickBot="1">
      <c r="B210" s="164">
        <f t="shared" si="319"/>
        <v>19</v>
      </c>
      <c r="C210" s="174" t="s">
        <v>389</v>
      </c>
      <c r="D210" s="165" t="s">
        <v>390</v>
      </c>
      <c r="E210" s="34" t="s">
        <v>825</v>
      </c>
      <c r="F210" s="32">
        <v>36545</v>
      </c>
      <c r="G210" s="33" t="s">
        <v>815</v>
      </c>
      <c r="H210" s="28">
        <v>12</v>
      </c>
      <c r="I210" s="29">
        <v>30</v>
      </c>
      <c r="J210" s="30">
        <v>12.67</v>
      </c>
      <c r="K210" s="31">
        <v>30</v>
      </c>
      <c r="L210" s="18">
        <f t="shared" si="265"/>
        <v>12.335000000000001</v>
      </c>
      <c r="M210" s="19">
        <f t="shared" si="266"/>
        <v>60</v>
      </c>
      <c r="N210" s="149">
        <v>11</v>
      </c>
      <c r="O210" s="150">
        <v>4</v>
      </c>
      <c r="P210" s="120">
        <f t="shared" si="267"/>
        <v>7.5</v>
      </c>
      <c r="Q210" s="121">
        <f t="shared" si="268"/>
        <v>0</v>
      </c>
      <c r="R210" s="135">
        <v>14</v>
      </c>
      <c r="S210" s="136">
        <v>10.5</v>
      </c>
      <c r="T210" s="120">
        <f t="shared" si="269"/>
        <v>12.25</v>
      </c>
      <c r="U210" s="121">
        <f t="shared" si="270"/>
        <v>6</v>
      </c>
      <c r="V210" s="135">
        <v>13.5</v>
      </c>
      <c r="W210" s="136">
        <v>11.5</v>
      </c>
      <c r="X210" s="120">
        <f t="shared" si="271"/>
        <v>12.5</v>
      </c>
      <c r="Y210" s="121">
        <f t="shared" si="272"/>
        <v>5</v>
      </c>
      <c r="Z210" s="124">
        <f t="shared" si="273"/>
        <v>10.75</v>
      </c>
      <c r="AA210" s="125">
        <f t="shared" si="274"/>
        <v>17</v>
      </c>
      <c r="AB210" s="136">
        <v>16</v>
      </c>
      <c r="AC210" s="126">
        <f t="shared" si="275"/>
        <v>16</v>
      </c>
      <c r="AD210" s="127">
        <f t="shared" si="276"/>
        <v>3</v>
      </c>
      <c r="AE210" s="135">
        <v>13</v>
      </c>
      <c r="AF210" s="136">
        <v>7.25</v>
      </c>
      <c r="AG210" s="120">
        <f t="shared" si="277"/>
        <v>10.125</v>
      </c>
      <c r="AH210" s="121">
        <f t="shared" si="278"/>
        <v>3</v>
      </c>
      <c r="AI210" s="135">
        <v>13</v>
      </c>
      <c r="AJ210" s="136">
        <v>14.5</v>
      </c>
      <c r="AK210" s="120">
        <f t="shared" si="279"/>
        <v>13.75</v>
      </c>
      <c r="AL210" s="121">
        <f t="shared" si="280"/>
        <v>3</v>
      </c>
      <c r="AM210" s="128">
        <f t="shared" si="281"/>
        <v>12.75</v>
      </c>
      <c r="AN210" s="129">
        <f t="shared" si="282"/>
        <v>9</v>
      </c>
      <c r="AO210" s="135">
        <v>12.5</v>
      </c>
      <c r="AP210" s="136">
        <v>14</v>
      </c>
      <c r="AQ210" s="120">
        <f t="shared" si="283"/>
        <v>13.25</v>
      </c>
      <c r="AR210" s="121">
        <f t="shared" si="284"/>
        <v>2</v>
      </c>
      <c r="AS210" s="135">
        <v>13</v>
      </c>
      <c r="AT210" s="136">
        <v>12.5</v>
      </c>
      <c r="AU210" s="120">
        <f t="shared" si="285"/>
        <v>12.75</v>
      </c>
      <c r="AV210" s="121">
        <f t="shared" si="286"/>
        <v>1</v>
      </c>
      <c r="AW210" s="128">
        <f t="shared" si="287"/>
        <v>13.083333333333334</v>
      </c>
      <c r="AX210" s="129">
        <f t="shared" si="288"/>
        <v>3</v>
      </c>
      <c r="AY210" s="137">
        <v>13.5</v>
      </c>
      <c r="AZ210" s="131">
        <f t="shared" si="289"/>
        <v>13.5</v>
      </c>
      <c r="BA210" s="132">
        <f t="shared" si="290"/>
        <v>1</v>
      </c>
      <c r="BB210" s="128">
        <f t="shared" si="291"/>
        <v>13.5</v>
      </c>
      <c r="BC210" s="129">
        <f t="shared" si="292"/>
        <v>1</v>
      </c>
      <c r="BD210" s="133">
        <f t="shared" si="293"/>
        <v>12.066666666666666</v>
      </c>
      <c r="BE210" s="134">
        <f t="shared" si="294"/>
        <v>30</v>
      </c>
      <c r="BF210" s="149"/>
      <c r="BG210" s="150"/>
      <c r="BH210" s="142">
        <f t="shared" si="295"/>
        <v>0</v>
      </c>
      <c r="BI210" s="143">
        <f t="shared" si="296"/>
        <v>0</v>
      </c>
      <c r="BJ210" s="149"/>
      <c r="BK210" s="150"/>
      <c r="BL210" s="142">
        <f t="shared" si="297"/>
        <v>0</v>
      </c>
      <c r="BM210" s="143">
        <f t="shared" si="298"/>
        <v>0</v>
      </c>
      <c r="BN210" s="149"/>
      <c r="BO210" s="150"/>
      <c r="BP210" s="142">
        <f t="shared" si="320"/>
        <v>0</v>
      </c>
      <c r="BQ210" s="143">
        <f t="shared" si="321"/>
        <v>0</v>
      </c>
      <c r="BR210" s="149"/>
      <c r="BS210" s="150"/>
      <c r="BT210" s="142">
        <f t="shared" si="299"/>
        <v>0</v>
      </c>
      <c r="BU210" s="143">
        <f t="shared" si="300"/>
        <v>0</v>
      </c>
      <c r="BV210" s="144">
        <f t="shared" si="301"/>
        <v>0</v>
      </c>
      <c r="BW210" s="145">
        <f t="shared" si="302"/>
        <v>0</v>
      </c>
      <c r="BX210" s="149"/>
      <c r="BY210" s="150"/>
      <c r="BZ210" s="142">
        <f t="shared" si="303"/>
        <v>0</v>
      </c>
      <c r="CA210" s="143">
        <f t="shared" si="304"/>
        <v>0</v>
      </c>
      <c r="CB210" s="146">
        <f t="shared" si="305"/>
        <v>0</v>
      </c>
      <c r="CC210" s="145">
        <f t="shared" si="306"/>
        <v>0</v>
      </c>
      <c r="CD210" s="150"/>
      <c r="CE210" s="147">
        <f t="shared" si="307"/>
        <v>0</v>
      </c>
      <c r="CF210" s="148">
        <f t="shared" si="308"/>
        <v>0</v>
      </c>
      <c r="CG210" s="146">
        <f t="shared" si="309"/>
        <v>0</v>
      </c>
      <c r="CH210" s="145">
        <f t="shared" si="310"/>
        <v>0</v>
      </c>
      <c r="CI210" s="149"/>
      <c r="CJ210" s="150"/>
      <c r="CK210" s="142">
        <f t="shared" si="311"/>
        <v>0</v>
      </c>
      <c r="CL210" s="143">
        <f t="shared" si="312"/>
        <v>0</v>
      </c>
      <c r="CM210" s="146">
        <f t="shared" si="313"/>
        <v>0</v>
      </c>
      <c r="CN210" s="145">
        <f t="shared" si="314"/>
        <v>0</v>
      </c>
      <c r="CO210" s="21">
        <f t="shared" si="315"/>
        <v>0</v>
      </c>
      <c r="CP210" s="22">
        <f t="shared" si="316"/>
        <v>0</v>
      </c>
      <c r="CQ210" s="2">
        <f t="shared" si="259"/>
        <v>12.066666666666666</v>
      </c>
      <c r="CR210" s="3">
        <f t="shared" si="260"/>
        <v>30</v>
      </c>
      <c r="CS210" s="4">
        <f t="shared" si="261"/>
        <v>0</v>
      </c>
      <c r="CT210" s="5">
        <f t="shared" si="262"/>
        <v>0</v>
      </c>
      <c r="CU210" s="23">
        <f t="shared" si="263"/>
        <v>6.0333333333333332</v>
      </c>
      <c r="CV210" s="6">
        <f t="shared" si="264"/>
        <v>30</v>
      </c>
      <c r="CW210" s="20">
        <f t="shared" si="317"/>
        <v>90</v>
      </c>
      <c r="CX210" s="9" t="str">
        <f t="shared" si="318"/>
        <v>مؤجل(ة)</v>
      </c>
      <c r="CY210" s="10"/>
      <c r="CZ210" s="15"/>
      <c r="DA210" s="12"/>
    </row>
    <row r="211" spans="2:105" ht="29.25" customHeight="1" thickBot="1">
      <c r="B211" s="164">
        <f t="shared" si="319"/>
        <v>20</v>
      </c>
      <c r="C211" s="158" t="s">
        <v>391</v>
      </c>
      <c r="D211" s="165" t="s">
        <v>392</v>
      </c>
      <c r="E211" s="13" t="s">
        <v>719</v>
      </c>
      <c r="F211" s="32">
        <v>36080</v>
      </c>
      <c r="G211" s="33" t="s">
        <v>790</v>
      </c>
      <c r="H211" s="28">
        <v>12.58</v>
      </c>
      <c r="I211" s="29">
        <v>30</v>
      </c>
      <c r="J211" s="30">
        <v>13.79</v>
      </c>
      <c r="K211" s="31">
        <v>30</v>
      </c>
      <c r="L211" s="18">
        <f t="shared" si="265"/>
        <v>13.184999999999999</v>
      </c>
      <c r="M211" s="19">
        <f t="shared" si="266"/>
        <v>60</v>
      </c>
      <c r="N211" s="149">
        <v>16</v>
      </c>
      <c r="O211" s="150">
        <v>19</v>
      </c>
      <c r="P211" s="120">
        <f t="shared" si="267"/>
        <v>17.5</v>
      </c>
      <c r="Q211" s="121">
        <f t="shared" si="268"/>
        <v>6</v>
      </c>
      <c r="R211" s="135">
        <v>14.5</v>
      </c>
      <c r="S211" s="136">
        <v>10</v>
      </c>
      <c r="T211" s="120">
        <f t="shared" si="269"/>
        <v>12.25</v>
      </c>
      <c r="U211" s="121">
        <f t="shared" si="270"/>
        <v>6</v>
      </c>
      <c r="V211" s="135">
        <v>13</v>
      </c>
      <c r="W211" s="136">
        <v>10.75</v>
      </c>
      <c r="X211" s="120">
        <f t="shared" si="271"/>
        <v>11.875</v>
      </c>
      <c r="Y211" s="121">
        <f t="shared" si="272"/>
        <v>5</v>
      </c>
      <c r="Z211" s="124">
        <f t="shared" si="273"/>
        <v>13.875</v>
      </c>
      <c r="AA211" s="125">
        <f t="shared" si="274"/>
        <v>17</v>
      </c>
      <c r="AB211" s="136">
        <v>17.5</v>
      </c>
      <c r="AC211" s="126">
        <f t="shared" si="275"/>
        <v>17.5</v>
      </c>
      <c r="AD211" s="127">
        <f t="shared" si="276"/>
        <v>3</v>
      </c>
      <c r="AE211" s="135">
        <v>14</v>
      </c>
      <c r="AF211" s="136">
        <v>8</v>
      </c>
      <c r="AG211" s="120">
        <f t="shared" si="277"/>
        <v>11</v>
      </c>
      <c r="AH211" s="121">
        <f t="shared" si="278"/>
        <v>3</v>
      </c>
      <c r="AI211" s="135">
        <v>14</v>
      </c>
      <c r="AJ211" s="136">
        <v>9.5</v>
      </c>
      <c r="AK211" s="120">
        <f t="shared" si="279"/>
        <v>11.75</v>
      </c>
      <c r="AL211" s="121">
        <f t="shared" si="280"/>
        <v>3</v>
      </c>
      <c r="AM211" s="128">
        <f t="shared" si="281"/>
        <v>12.6</v>
      </c>
      <c r="AN211" s="129">
        <f t="shared" si="282"/>
        <v>9</v>
      </c>
      <c r="AO211" s="135">
        <v>12.5</v>
      </c>
      <c r="AP211" s="136">
        <v>11</v>
      </c>
      <c r="AQ211" s="120">
        <f t="shared" si="283"/>
        <v>11.75</v>
      </c>
      <c r="AR211" s="121">
        <f t="shared" si="284"/>
        <v>2</v>
      </c>
      <c r="AS211" s="135">
        <v>12</v>
      </c>
      <c r="AT211" s="136">
        <v>14.5</v>
      </c>
      <c r="AU211" s="120">
        <f t="shared" si="285"/>
        <v>13.25</v>
      </c>
      <c r="AV211" s="121">
        <f t="shared" si="286"/>
        <v>1</v>
      </c>
      <c r="AW211" s="128">
        <f t="shared" si="287"/>
        <v>12.25</v>
      </c>
      <c r="AX211" s="129">
        <f t="shared" si="288"/>
        <v>3</v>
      </c>
      <c r="AY211" s="137">
        <v>15</v>
      </c>
      <c r="AZ211" s="131">
        <f t="shared" si="289"/>
        <v>15</v>
      </c>
      <c r="BA211" s="132">
        <f t="shared" si="290"/>
        <v>1</v>
      </c>
      <c r="BB211" s="128">
        <f t="shared" si="291"/>
        <v>15</v>
      </c>
      <c r="BC211" s="129">
        <f t="shared" si="292"/>
        <v>1</v>
      </c>
      <c r="BD211" s="133">
        <f t="shared" si="293"/>
        <v>13.2</v>
      </c>
      <c r="BE211" s="134">
        <f t="shared" si="294"/>
        <v>30</v>
      </c>
      <c r="BF211" s="149"/>
      <c r="BG211" s="150"/>
      <c r="BH211" s="142">
        <f t="shared" si="295"/>
        <v>0</v>
      </c>
      <c r="BI211" s="143">
        <f t="shared" si="296"/>
        <v>0</v>
      </c>
      <c r="BJ211" s="149"/>
      <c r="BK211" s="150"/>
      <c r="BL211" s="142">
        <f t="shared" si="297"/>
        <v>0</v>
      </c>
      <c r="BM211" s="143">
        <f t="shared" si="298"/>
        <v>0</v>
      </c>
      <c r="BN211" s="149"/>
      <c r="BO211" s="150"/>
      <c r="BP211" s="142">
        <f t="shared" si="320"/>
        <v>0</v>
      </c>
      <c r="BQ211" s="143">
        <f t="shared" si="321"/>
        <v>0</v>
      </c>
      <c r="BR211" s="149"/>
      <c r="BS211" s="150"/>
      <c r="BT211" s="142">
        <f t="shared" si="299"/>
        <v>0</v>
      </c>
      <c r="BU211" s="143">
        <f t="shared" si="300"/>
        <v>0</v>
      </c>
      <c r="BV211" s="144">
        <f t="shared" si="301"/>
        <v>0</v>
      </c>
      <c r="BW211" s="145">
        <f t="shared" si="302"/>
        <v>0</v>
      </c>
      <c r="BX211" s="149"/>
      <c r="BY211" s="150"/>
      <c r="BZ211" s="142">
        <f t="shared" si="303"/>
        <v>0</v>
      </c>
      <c r="CA211" s="143">
        <f t="shared" si="304"/>
        <v>0</v>
      </c>
      <c r="CB211" s="146">
        <f t="shared" si="305"/>
        <v>0</v>
      </c>
      <c r="CC211" s="145">
        <f t="shared" si="306"/>
        <v>0</v>
      </c>
      <c r="CD211" s="150"/>
      <c r="CE211" s="147">
        <f t="shared" si="307"/>
        <v>0</v>
      </c>
      <c r="CF211" s="148">
        <f t="shared" si="308"/>
        <v>0</v>
      </c>
      <c r="CG211" s="146">
        <f t="shared" si="309"/>
        <v>0</v>
      </c>
      <c r="CH211" s="145">
        <f t="shared" si="310"/>
        <v>0</v>
      </c>
      <c r="CI211" s="149"/>
      <c r="CJ211" s="150"/>
      <c r="CK211" s="142">
        <f t="shared" si="311"/>
        <v>0</v>
      </c>
      <c r="CL211" s="143">
        <f t="shared" si="312"/>
        <v>0</v>
      </c>
      <c r="CM211" s="146">
        <f t="shared" si="313"/>
        <v>0</v>
      </c>
      <c r="CN211" s="145">
        <f t="shared" si="314"/>
        <v>0</v>
      </c>
      <c r="CO211" s="21">
        <f t="shared" si="315"/>
        <v>0</v>
      </c>
      <c r="CP211" s="22">
        <f t="shared" si="316"/>
        <v>0</v>
      </c>
      <c r="CQ211" s="2">
        <f t="shared" si="259"/>
        <v>13.2</v>
      </c>
      <c r="CR211" s="3">
        <f t="shared" si="260"/>
        <v>30</v>
      </c>
      <c r="CS211" s="4">
        <f t="shared" si="261"/>
        <v>0</v>
      </c>
      <c r="CT211" s="5">
        <f t="shared" si="262"/>
        <v>0</v>
      </c>
      <c r="CU211" s="23">
        <f t="shared" si="263"/>
        <v>6.6</v>
      </c>
      <c r="CV211" s="6">
        <f t="shared" si="264"/>
        <v>30</v>
      </c>
      <c r="CW211" s="20">
        <f t="shared" si="317"/>
        <v>90</v>
      </c>
      <c r="CX211" s="9" t="str">
        <f t="shared" si="318"/>
        <v>مؤجل(ة)</v>
      </c>
      <c r="CY211" s="10"/>
      <c r="CZ211" s="15"/>
      <c r="DA211" s="12"/>
    </row>
    <row r="212" spans="2:105" ht="29.25" customHeight="1" thickBot="1">
      <c r="B212" s="164">
        <f t="shared" si="319"/>
        <v>21</v>
      </c>
      <c r="C212" s="158" t="s">
        <v>393</v>
      </c>
      <c r="D212" s="165" t="s">
        <v>188</v>
      </c>
      <c r="E212" s="13" t="s">
        <v>720</v>
      </c>
      <c r="F212" s="32">
        <v>35797</v>
      </c>
      <c r="G212" s="17" t="s">
        <v>790</v>
      </c>
      <c r="H212" s="28">
        <v>13.41</v>
      </c>
      <c r="I212" s="29">
        <v>30</v>
      </c>
      <c r="J212" s="30">
        <v>15.18</v>
      </c>
      <c r="K212" s="31">
        <v>30</v>
      </c>
      <c r="L212" s="18">
        <f t="shared" si="265"/>
        <v>14.295</v>
      </c>
      <c r="M212" s="19">
        <f t="shared" si="266"/>
        <v>60</v>
      </c>
      <c r="N212" s="149">
        <v>15</v>
      </c>
      <c r="O212" s="150">
        <v>13</v>
      </c>
      <c r="P212" s="120">
        <f t="shared" si="267"/>
        <v>14</v>
      </c>
      <c r="Q212" s="121">
        <f t="shared" si="268"/>
        <v>6</v>
      </c>
      <c r="R212" s="135">
        <v>13.5</v>
      </c>
      <c r="S212" s="136">
        <v>4.25</v>
      </c>
      <c r="T212" s="120">
        <f t="shared" si="269"/>
        <v>8.875</v>
      </c>
      <c r="U212" s="121">
        <f t="shared" si="270"/>
        <v>0</v>
      </c>
      <c r="V212" s="135">
        <v>12.25</v>
      </c>
      <c r="W212" s="136">
        <v>8</v>
      </c>
      <c r="X212" s="120">
        <f t="shared" si="271"/>
        <v>10.125</v>
      </c>
      <c r="Y212" s="121">
        <f t="shared" si="272"/>
        <v>5</v>
      </c>
      <c r="Z212" s="124">
        <f t="shared" si="273"/>
        <v>11</v>
      </c>
      <c r="AA212" s="125">
        <f t="shared" si="274"/>
        <v>17</v>
      </c>
      <c r="AB212" s="136">
        <v>10</v>
      </c>
      <c r="AC212" s="126">
        <f t="shared" si="275"/>
        <v>10</v>
      </c>
      <c r="AD212" s="127">
        <f t="shared" si="276"/>
        <v>3</v>
      </c>
      <c r="AE212" s="135">
        <v>12.5</v>
      </c>
      <c r="AF212" s="136">
        <v>2.5</v>
      </c>
      <c r="AG212" s="120">
        <f t="shared" si="277"/>
        <v>7.5</v>
      </c>
      <c r="AH212" s="121">
        <f t="shared" si="278"/>
        <v>0</v>
      </c>
      <c r="AI212" s="135">
        <v>15</v>
      </c>
      <c r="AJ212" s="136">
        <v>12.75</v>
      </c>
      <c r="AK212" s="120">
        <f t="shared" si="279"/>
        <v>13.875</v>
      </c>
      <c r="AL212" s="121">
        <f t="shared" si="280"/>
        <v>3</v>
      </c>
      <c r="AM212" s="128">
        <f t="shared" si="281"/>
        <v>10.55</v>
      </c>
      <c r="AN212" s="129">
        <f t="shared" si="282"/>
        <v>9</v>
      </c>
      <c r="AO212" s="135">
        <v>12.5</v>
      </c>
      <c r="AP212" s="136">
        <v>3</v>
      </c>
      <c r="AQ212" s="120">
        <f t="shared" si="283"/>
        <v>7.75</v>
      </c>
      <c r="AR212" s="121">
        <f t="shared" si="284"/>
        <v>0</v>
      </c>
      <c r="AS212" s="135">
        <v>13</v>
      </c>
      <c r="AT212" s="136">
        <v>10</v>
      </c>
      <c r="AU212" s="120">
        <f t="shared" si="285"/>
        <v>11.5</v>
      </c>
      <c r="AV212" s="121">
        <f t="shared" si="286"/>
        <v>1</v>
      </c>
      <c r="AW212" s="128">
        <f t="shared" si="287"/>
        <v>9</v>
      </c>
      <c r="AX212" s="129">
        <f t="shared" si="288"/>
        <v>1</v>
      </c>
      <c r="AY212" s="137">
        <v>17</v>
      </c>
      <c r="AZ212" s="131">
        <f t="shared" si="289"/>
        <v>17</v>
      </c>
      <c r="BA212" s="132">
        <f t="shared" si="290"/>
        <v>1</v>
      </c>
      <c r="BB212" s="128">
        <f t="shared" si="291"/>
        <v>17</v>
      </c>
      <c r="BC212" s="129">
        <f t="shared" si="292"/>
        <v>1</v>
      </c>
      <c r="BD212" s="133">
        <f t="shared" si="293"/>
        <v>10.85</v>
      </c>
      <c r="BE212" s="134">
        <f t="shared" si="294"/>
        <v>30</v>
      </c>
      <c r="BF212" s="149"/>
      <c r="BG212" s="150"/>
      <c r="BH212" s="142">
        <f t="shared" si="295"/>
        <v>0</v>
      </c>
      <c r="BI212" s="143">
        <f t="shared" si="296"/>
        <v>0</v>
      </c>
      <c r="BJ212" s="149"/>
      <c r="BK212" s="150"/>
      <c r="BL212" s="142">
        <f t="shared" si="297"/>
        <v>0</v>
      </c>
      <c r="BM212" s="143">
        <f t="shared" si="298"/>
        <v>0</v>
      </c>
      <c r="BN212" s="149"/>
      <c r="BO212" s="150"/>
      <c r="BP212" s="142">
        <f t="shared" si="320"/>
        <v>0</v>
      </c>
      <c r="BQ212" s="143">
        <f t="shared" si="321"/>
        <v>0</v>
      </c>
      <c r="BR212" s="149"/>
      <c r="BS212" s="150"/>
      <c r="BT212" s="142">
        <f t="shared" si="299"/>
        <v>0</v>
      </c>
      <c r="BU212" s="143">
        <f t="shared" si="300"/>
        <v>0</v>
      </c>
      <c r="BV212" s="144">
        <f t="shared" si="301"/>
        <v>0</v>
      </c>
      <c r="BW212" s="145">
        <f t="shared" si="302"/>
        <v>0</v>
      </c>
      <c r="BX212" s="149"/>
      <c r="BY212" s="150"/>
      <c r="BZ212" s="142">
        <f t="shared" si="303"/>
        <v>0</v>
      </c>
      <c r="CA212" s="143">
        <f t="shared" si="304"/>
        <v>0</v>
      </c>
      <c r="CB212" s="146">
        <f t="shared" si="305"/>
        <v>0</v>
      </c>
      <c r="CC212" s="145">
        <f t="shared" si="306"/>
        <v>0</v>
      </c>
      <c r="CD212" s="150"/>
      <c r="CE212" s="147">
        <f t="shared" si="307"/>
        <v>0</v>
      </c>
      <c r="CF212" s="148">
        <f t="shared" si="308"/>
        <v>0</v>
      </c>
      <c r="CG212" s="146">
        <f t="shared" si="309"/>
        <v>0</v>
      </c>
      <c r="CH212" s="145">
        <f t="shared" si="310"/>
        <v>0</v>
      </c>
      <c r="CI212" s="149"/>
      <c r="CJ212" s="150"/>
      <c r="CK212" s="142">
        <f t="shared" si="311"/>
        <v>0</v>
      </c>
      <c r="CL212" s="143">
        <f t="shared" si="312"/>
        <v>0</v>
      </c>
      <c r="CM212" s="146">
        <f t="shared" si="313"/>
        <v>0</v>
      </c>
      <c r="CN212" s="145">
        <f t="shared" si="314"/>
        <v>0</v>
      </c>
      <c r="CO212" s="21">
        <f t="shared" si="315"/>
        <v>0</v>
      </c>
      <c r="CP212" s="22">
        <f t="shared" si="316"/>
        <v>0</v>
      </c>
      <c r="CQ212" s="2">
        <f t="shared" si="259"/>
        <v>10.85</v>
      </c>
      <c r="CR212" s="3">
        <f t="shared" si="260"/>
        <v>30</v>
      </c>
      <c r="CS212" s="4">
        <f t="shared" si="261"/>
        <v>0</v>
      </c>
      <c r="CT212" s="5">
        <f t="shared" si="262"/>
        <v>0</v>
      </c>
      <c r="CU212" s="23">
        <f t="shared" si="263"/>
        <v>5.4249999999999998</v>
      </c>
      <c r="CV212" s="6">
        <f t="shared" si="264"/>
        <v>30</v>
      </c>
      <c r="CW212" s="20">
        <f t="shared" si="317"/>
        <v>90</v>
      </c>
      <c r="CX212" s="9" t="str">
        <f t="shared" si="318"/>
        <v>مؤجل(ة)</v>
      </c>
      <c r="CY212" s="10"/>
      <c r="CZ212" s="15"/>
      <c r="DA212" s="12"/>
    </row>
    <row r="213" spans="2:105" ht="29.25" customHeight="1" thickBot="1">
      <c r="B213" s="164">
        <f t="shared" si="319"/>
        <v>22</v>
      </c>
      <c r="C213" s="158" t="s">
        <v>394</v>
      </c>
      <c r="D213" s="165" t="s">
        <v>395</v>
      </c>
      <c r="E213" s="11" t="s">
        <v>721</v>
      </c>
      <c r="F213" s="32">
        <v>36445</v>
      </c>
      <c r="G213" s="33" t="s">
        <v>790</v>
      </c>
      <c r="H213" s="28">
        <v>10.52</v>
      </c>
      <c r="I213" s="29">
        <v>30</v>
      </c>
      <c r="J213" s="30">
        <v>12.25</v>
      </c>
      <c r="K213" s="31">
        <v>30</v>
      </c>
      <c r="L213" s="18">
        <f t="shared" si="265"/>
        <v>11.385</v>
      </c>
      <c r="M213" s="19">
        <f t="shared" si="266"/>
        <v>60</v>
      </c>
      <c r="N213" s="149">
        <v>12</v>
      </c>
      <c r="O213" s="150">
        <v>6</v>
      </c>
      <c r="P213" s="120">
        <f t="shared" si="267"/>
        <v>9</v>
      </c>
      <c r="Q213" s="121">
        <f t="shared" si="268"/>
        <v>0</v>
      </c>
      <c r="R213" s="135">
        <v>13</v>
      </c>
      <c r="S213" s="136">
        <v>4.5</v>
      </c>
      <c r="T213" s="120">
        <f t="shared" si="269"/>
        <v>8.75</v>
      </c>
      <c r="U213" s="121">
        <f t="shared" si="270"/>
        <v>0</v>
      </c>
      <c r="V213" s="135">
        <v>12.75</v>
      </c>
      <c r="W213" s="136">
        <v>6</v>
      </c>
      <c r="X213" s="120">
        <f t="shared" si="271"/>
        <v>9.375</v>
      </c>
      <c r="Y213" s="121">
        <f t="shared" si="272"/>
        <v>0</v>
      </c>
      <c r="Z213" s="124">
        <f t="shared" si="273"/>
        <v>9.0416666666666661</v>
      </c>
      <c r="AA213" s="125">
        <f t="shared" si="274"/>
        <v>0</v>
      </c>
      <c r="AB213" s="136">
        <v>13</v>
      </c>
      <c r="AC213" s="126">
        <f t="shared" si="275"/>
        <v>13</v>
      </c>
      <c r="AD213" s="127">
        <f t="shared" si="276"/>
        <v>3</v>
      </c>
      <c r="AE213" s="135">
        <v>11.5</v>
      </c>
      <c r="AF213" s="136">
        <v>3.75</v>
      </c>
      <c r="AG213" s="120">
        <f t="shared" si="277"/>
        <v>7.625</v>
      </c>
      <c r="AH213" s="121">
        <f t="shared" si="278"/>
        <v>0</v>
      </c>
      <c r="AI213" s="135">
        <v>11</v>
      </c>
      <c r="AJ213" s="136">
        <v>8</v>
      </c>
      <c r="AK213" s="120">
        <f t="shared" si="279"/>
        <v>9.5</v>
      </c>
      <c r="AL213" s="121">
        <f t="shared" si="280"/>
        <v>0</v>
      </c>
      <c r="AM213" s="128">
        <f t="shared" si="281"/>
        <v>9.4499999999999993</v>
      </c>
      <c r="AN213" s="129">
        <f t="shared" si="282"/>
        <v>3</v>
      </c>
      <c r="AO213" s="135">
        <v>12.5</v>
      </c>
      <c r="AP213" s="136">
        <v>8</v>
      </c>
      <c r="AQ213" s="120">
        <f t="shared" si="283"/>
        <v>10.25</v>
      </c>
      <c r="AR213" s="121">
        <f t="shared" si="284"/>
        <v>2</v>
      </c>
      <c r="AS213" s="135">
        <v>16</v>
      </c>
      <c r="AT213" s="136">
        <v>18</v>
      </c>
      <c r="AU213" s="120">
        <f t="shared" si="285"/>
        <v>17</v>
      </c>
      <c r="AV213" s="121">
        <f t="shared" si="286"/>
        <v>1</v>
      </c>
      <c r="AW213" s="128">
        <f t="shared" si="287"/>
        <v>12.5</v>
      </c>
      <c r="AX213" s="129">
        <f t="shared" si="288"/>
        <v>3</v>
      </c>
      <c r="AY213" s="137">
        <v>18.5</v>
      </c>
      <c r="AZ213" s="131">
        <f t="shared" si="289"/>
        <v>18.5</v>
      </c>
      <c r="BA213" s="132">
        <f t="shared" si="290"/>
        <v>1</v>
      </c>
      <c r="BB213" s="128">
        <f t="shared" si="291"/>
        <v>18.5</v>
      </c>
      <c r="BC213" s="129">
        <f t="shared" si="292"/>
        <v>1</v>
      </c>
      <c r="BD213" s="133">
        <f t="shared" si="293"/>
        <v>10.5</v>
      </c>
      <c r="BE213" s="134">
        <f t="shared" si="294"/>
        <v>30</v>
      </c>
      <c r="BF213" s="149"/>
      <c r="BG213" s="150"/>
      <c r="BH213" s="142">
        <f t="shared" si="295"/>
        <v>0</v>
      </c>
      <c r="BI213" s="143">
        <f t="shared" si="296"/>
        <v>0</v>
      </c>
      <c r="BJ213" s="149"/>
      <c r="BK213" s="150"/>
      <c r="BL213" s="142">
        <f t="shared" si="297"/>
        <v>0</v>
      </c>
      <c r="BM213" s="143">
        <f t="shared" si="298"/>
        <v>0</v>
      </c>
      <c r="BN213" s="149"/>
      <c r="BO213" s="150"/>
      <c r="BP213" s="142">
        <f t="shared" si="320"/>
        <v>0</v>
      </c>
      <c r="BQ213" s="143">
        <f t="shared" si="321"/>
        <v>0</v>
      </c>
      <c r="BR213" s="149"/>
      <c r="BS213" s="150"/>
      <c r="BT213" s="142">
        <f t="shared" si="299"/>
        <v>0</v>
      </c>
      <c r="BU213" s="143">
        <f t="shared" si="300"/>
        <v>0</v>
      </c>
      <c r="BV213" s="144">
        <f t="shared" si="301"/>
        <v>0</v>
      </c>
      <c r="BW213" s="145">
        <f t="shared" si="302"/>
        <v>0</v>
      </c>
      <c r="BX213" s="149"/>
      <c r="BY213" s="150"/>
      <c r="BZ213" s="142">
        <f t="shared" si="303"/>
        <v>0</v>
      </c>
      <c r="CA213" s="143">
        <f t="shared" si="304"/>
        <v>0</v>
      </c>
      <c r="CB213" s="146">
        <f t="shared" si="305"/>
        <v>0</v>
      </c>
      <c r="CC213" s="145">
        <f t="shared" si="306"/>
        <v>0</v>
      </c>
      <c r="CD213" s="150"/>
      <c r="CE213" s="147">
        <f t="shared" si="307"/>
        <v>0</v>
      </c>
      <c r="CF213" s="148">
        <f t="shared" si="308"/>
        <v>0</v>
      </c>
      <c r="CG213" s="146">
        <f t="shared" si="309"/>
        <v>0</v>
      </c>
      <c r="CH213" s="145">
        <f t="shared" si="310"/>
        <v>0</v>
      </c>
      <c r="CI213" s="149"/>
      <c r="CJ213" s="150"/>
      <c r="CK213" s="142">
        <f t="shared" si="311"/>
        <v>0</v>
      </c>
      <c r="CL213" s="143">
        <f t="shared" si="312"/>
        <v>0</v>
      </c>
      <c r="CM213" s="146">
        <f t="shared" si="313"/>
        <v>0</v>
      </c>
      <c r="CN213" s="145">
        <f t="shared" si="314"/>
        <v>0</v>
      </c>
      <c r="CO213" s="21">
        <f t="shared" si="315"/>
        <v>0</v>
      </c>
      <c r="CP213" s="22">
        <f t="shared" si="316"/>
        <v>0</v>
      </c>
      <c r="CQ213" s="2">
        <f t="shared" si="259"/>
        <v>10.5</v>
      </c>
      <c r="CR213" s="3">
        <f t="shared" si="260"/>
        <v>30</v>
      </c>
      <c r="CS213" s="4">
        <f t="shared" si="261"/>
        <v>0</v>
      </c>
      <c r="CT213" s="5">
        <f t="shared" si="262"/>
        <v>0</v>
      </c>
      <c r="CU213" s="23">
        <f t="shared" si="263"/>
        <v>5.25</v>
      </c>
      <c r="CV213" s="6">
        <f t="shared" si="264"/>
        <v>30</v>
      </c>
      <c r="CW213" s="20">
        <f t="shared" si="317"/>
        <v>90</v>
      </c>
      <c r="CX213" s="9" t="str">
        <f t="shared" si="318"/>
        <v>مؤجل(ة)</v>
      </c>
      <c r="CY213" s="10"/>
      <c r="CZ213" s="15"/>
      <c r="DA213" s="12"/>
    </row>
    <row r="214" spans="2:105" ht="29.25" customHeight="1" thickBot="1">
      <c r="B214" s="164">
        <f t="shared" si="319"/>
        <v>23</v>
      </c>
      <c r="C214" s="161" t="s">
        <v>396</v>
      </c>
      <c r="D214" s="165" t="s">
        <v>397</v>
      </c>
      <c r="E214" s="13" t="s">
        <v>722</v>
      </c>
      <c r="F214" s="32">
        <v>35828</v>
      </c>
      <c r="G214" s="33" t="s">
        <v>790</v>
      </c>
      <c r="H214" s="28">
        <v>10.3</v>
      </c>
      <c r="I214" s="29">
        <v>30</v>
      </c>
      <c r="J214" s="30">
        <v>11.1</v>
      </c>
      <c r="K214" s="31">
        <v>30</v>
      </c>
      <c r="L214" s="18">
        <f t="shared" si="265"/>
        <v>10.7</v>
      </c>
      <c r="M214" s="19">
        <f t="shared" si="266"/>
        <v>60</v>
      </c>
      <c r="N214" s="149">
        <v>13</v>
      </c>
      <c r="O214" s="150">
        <v>4</v>
      </c>
      <c r="P214" s="120">
        <f t="shared" si="267"/>
        <v>8.5</v>
      </c>
      <c r="Q214" s="121">
        <f t="shared" si="268"/>
        <v>0</v>
      </c>
      <c r="R214" s="135">
        <v>15</v>
      </c>
      <c r="S214" s="136">
        <v>7.25</v>
      </c>
      <c r="T214" s="120">
        <f t="shared" si="269"/>
        <v>11.125</v>
      </c>
      <c r="U214" s="121">
        <f t="shared" si="270"/>
        <v>6</v>
      </c>
      <c r="V214" s="135">
        <v>12.5</v>
      </c>
      <c r="W214" s="136">
        <v>3</v>
      </c>
      <c r="X214" s="120">
        <f t="shared" si="271"/>
        <v>7.75</v>
      </c>
      <c r="Y214" s="121">
        <f t="shared" si="272"/>
        <v>0</v>
      </c>
      <c r="Z214" s="124">
        <f t="shared" si="273"/>
        <v>9.125</v>
      </c>
      <c r="AA214" s="125">
        <f t="shared" si="274"/>
        <v>6</v>
      </c>
      <c r="AB214" s="136">
        <v>10.5</v>
      </c>
      <c r="AC214" s="126">
        <f t="shared" si="275"/>
        <v>10.5</v>
      </c>
      <c r="AD214" s="127">
        <f t="shared" si="276"/>
        <v>3</v>
      </c>
      <c r="AE214" s="135">
        <v>13</v>
      </c>
      <c r="AF214" s="136">
        <v>1</v>
      </c>
      <c r="AG214" s="120">
        <f t="shared" si="277"/>
        <v>7</v>
      </c>
      <c r="AH214" s="121">
        <f t="shared" si="278"/>
        <v>0</v>
      </c>
      <c r="AI214" s="135">
        <v>12</v>
      </c>
      <c r="AJ214" s="136">
        <v>3.75</v>
      </c>
      <c r="AK214" s="120">
        <f t="shared" si="279"/>
        <v>7.875</v>
      </c>
      <c r="AL214" s="121">
        <f t="shared" si="280"/>
        <v>0</v>
      </c>
      <c r="AM214" s="128">
        <f t="shared" si="281"/>
        <v>8.0500000000000007</v>
      </c>
      <c r="AN214" s="129">
        <f t="shared" si="282"/>
        <v>3</v>
      </c>
      <c r="AO214" s="197">
        <v>12.5</v>
      </c>
      <c r="AP214" s="136">
        <v>6</v>
      </c>
      <c r="AQ214" s="120">
        <f t="shared" si="283"/>
        <v>9.25</v>
      </c>
      <c r="AR214" s="121">
        <f t="shared" si="284"/>
        <v>0</v>
      </c>
      <c r="AS214" s="135">
        <v>11</v>
      </c>
      <c r="AT214" s="136">
        <v>1.5</v>
      </c>
      <c r="AU214" s="120">
        <f t="shared" si="285"/>
        <v>6.25</v>
      </c>
      <c r="AV214" s="121">
        <f t="shared" si="286"/>
        <v>0</v>
      </c>
      <c r="AW214" s="128">
        <f t="shared" si="287"/>
        <v>8.25</v>
      </c>
      <c r="AX214" s="129">
        <f t="shared" si="288"/>
        <v>0</v>
      </c>
      <c r="AY214" s="137">
        <v>4</v>
      </c>
      <c r="AZ214" s="131">
        <f t="shared" si="289"/>
        <v>4</v>
      </c>
      <c r="BA214" s="132">
        <f t="shared" si="290"/>
        <v>0</v>
      </c>
      <c r="BB214" s="128">
        <f t="shared" si="291"/>
        <v>4</v>
      </c>
      <c r="BC214" s="129">
        <f t="shared" si="292"/>
        <v>0</v>
      </c>
      <c r="BD214" s="133">
        <f t="shared" si="293"/>
        <v>8.25</v>
      </c>
      <c r="BE214" s="134">
        <f t="shared" si="294"/>
        <v>9</v>
      </c>
      <c r="BF214" s="149"/>
      <c r="BG214" s="150"/>
      <c r="BH214" s="142">
        <f t="shared" si="295"/>
        <v>0</v>
      </c>
      <c r="BI214" s="143">
        <f t="shared" si="296"/>
        <v>0</v>
      </c>
      <c r="BJ214" s="149"/>
      <c r="BK214" s="150"/>
      <c r="BL214" s="142">
        <f t="shared" si="297"/>
        <v>0</v>
      </c>
      <c r="BM214" s="143">
        <f t="shared" si="298"/>
        <v>0</v>
      </c>
      <c r="BN214" s="149"/>
      <c r="BO214" s="150"/>
      <c r="BP214" s="142">
        <f t="shared" si="320"/>
        <v>0</v>
      </c>
      <c r="BQ214" s="143">
        <f t="shared" si="321"/>
        <v>0</v>
      </c>
      <c r="BR214" s="149"/>
      <c r="BS214" s="150"/>
      <c r="BT214" s="142">
        <f t="shared" si="299"/>
        <v>0</v>
      </c>
      <c r="BU214" s="143">
        <f t="shared" si="300"/>
        <v>0</v>
      </c>
      <c r="BV214" s="144">
        <f t="shared" si="301"/>
        <v>0</v>
      </c>
      <c r="BW214" s="145">
        <f t="shared" si="302"/>
        <v>0</v>
      </c>
      <c r="BX214" s="149"/>
      <c r="BY214" s="150"/>
      <c r="BZ214" s="142">
        <f t="shared" si="303"/>
        <v>0</v>
      </c>
      <c r="CA214" s="143">
        <f t="shared" si="304"/>
        <v>0</v>
      </c>
      <c r="CB214" s="146">
        <f t="shared" si="305"/>
        <v>0</v>
      </c>
      <c r="CC214" s="145">
        <f t="shared" si="306"/>
        <v>0</v>
      </c>
      <c r="CD214" s="150"/>
      <c r="CE214" s="147">
        <f t="shared" si="307"/>
        <v>0</v>
      </c>
      <c r="CF214" s="148">
        <f t="shared" si="308"/>
        <v>0</v>
      </c>
      <c r="CG214" s="146">
        <f t="shared" si="309"/>
        <v>0</v>
      </c>
      <c r="CH214" s="145">
        <f t="shared" si="310"/>
        <v>0</v>
      </c>
      <c r="CI214" s="149"/>
      <c r="CJ214" s="150"/>
      <c r="CK214" s="142">
        <f t="shared" si="311"/>
        <v>0</v>
      </c>
      <c r="CL214" s="143">
        <f t="shared" si="312"/>
        <v>0</v>
      </c>
      <c r="CM214" s="146">
        <f t="shared" si="313"/>
        <v>0</v>
      </c>
      <c r="CN214" s="145">
        <f t="shared" si="314"/>
        <v>0</v>
      </c>
      <c r="CO214" s="21">
        <f t="shared" si="315"/>
        <v>0</v>
      </c>
      <c r="CP214" s="22">
        <f t="shared" si="316"/>
        <v>0</v>
      </c>
      <c r="CQ214" s="2">
        <f t="shared" si="259"/>
        <v>8.25</v>
      </c>
      <c r="CR214" s="3">
        <f t="shared" si="260"/>
        <v>9</v>
      </c>
      <c r="CS214" s="4">
        <f t="shared" si="261"/>
        <v>0</v>
      </c>
      <c r="CT214" s="5">
        <f t="shared" si="262"/>
        <v>0</v>
      </c>
      <c r="CU214" s="23">
        <f t="shared" si="263"/>
        <v>4.125</v>
      </c>
      <c r="CV214" s="6">
        <f t="shared" si="264"/>
        <v>9</v>
      </c>
      <c r="CW214" s="20">
        <f t="shared" si="317"/>
        <v>69</v>
      </c>
      <c r="CX214" s="9" t="str">
        <f t="shared" si="318"/>
        <v>مؤجل(ة)</v>
      </c>
      <c r="CY214" s="10"/>
      <c r="CZ214" s="15"/>
      <c r="DA214" s="12"/>
    </row>
    <row r="215" spans="2:105" ht="29.25" customHeight="1" thickBot="1">
      <c r="B215" s="164">
        <f t="shared" si="319"/>
        <v>24</v>
      </c>
      <c r="C215" s="158" t="s">
        <v>329</v>
      </c>
      <c r="D215" s="165" t="s">
        <v>398</v>
      </c>
      <c r="E215" s="13" t="s">
        <v>723</v>
      </c>
      <c r="F215" s="32">
        <v>35761</v>
      </c>
      <c r="G215" s="33" t="s">
        <v>790</v>
      </c>
      <c r="H215" s="28">
        <v>8.66</v>
      </c>
      <c r="I215" s="29">
        <v>30</v>
      </c>
      <c r="J215" s="30">
        <v>12.01</v>
      </c>
      <c r="K215" s="31">
        <v>30</v>
      </c>
      <c r="L215" s="18">
        <f t="shared" si="265"/>
        <v>10.335000000000001</v>
      </c>
      <c r="M215" s="19">
        <f t="shared" si="266"/>
        <v>60</v>
      </c>
      <c r="N215" s="149">
        <v>13</v>
      </c>
      <c r="O215" s="150">
        <v>4</v>
      </c>
      <c r="P215" s="120">
        <f t="shared" si="267"/>
        <v>8.5</v>
      </c>
      <c r="Q215" s="121">
        <f t="shared" si="268"/>
        <v>0</v>
      </c>
      <c r="R215" s="135">
        <v>13</v>
      </c>
      <c r="S215" s="136">
        <v>7</v>
      </c>
      <c r="T215" s="120">
        <f t="shared" si="269"/>
        <v>10</v>
      </c>
      <c r="U215" s="121">
        <f t="shared" si="270"/>
        <v>6</v>
      </c>
      <c r="V215" s="135">
        <v>12</v>
      </c>
      <c r="W215" s="136">
        <v>10.25</v>
      </c>
      <c r="X215" s="120">
        <f t="shared" si="271"/>
        <v>11.125</v>
      </c>
      <c r="Y215" s="121">
        <f t="shared" si="272"/>
        <v>5</v>
      </c>
      <c r="Z215" s="124">
        <f t="shared" si="273"/>
        <v>9.875</v>
      </c>
      <c r="AA215" s="125">
        <f t="shared" si="274"/>
        <v>11</v>
      </c>
      <c r="AB215" s="136">
        <v>14.5</v>
      </c>
      <c r="AC215" s="126">
        <f t="shared" si="275"/>
        <v>14.5</v>
      </c>
      <c r="AD215" s="127">
        <f t="shared" si="276"/>
        <v>3</v>
      </c>
      <c r="AE215" s="135">
        <v>13</v>
      </c>
      <c r="AF215" s="136">
        <v>3</v>
      </c>
      <c r="AG215" s="120">
        <f t="shared" si="277"/>
        <v>8</v>
      </c>
      <c r="AH215" s="121">
        <f t="shared" si="278"/>
        <v>0</v>
      </c>
      <c r="AI215" s="135">
        <v>12</v>
      </c>
      <c r="AJ215" s="136">
        <v>6.75</v>
      </c>
      <c r="AK215" s="120">
        <f t="shared" si="279"/>
        <v>9.375</v>
      </c>
      <c r="AL215" s="121">
        <f t="shared" si="280"/>
        <v>0</v>
      </c>
      <c r="AM215" s="128">
        <f t="shared" si="281"/>
        <v>9.85</v>
      </c>
      <c r="AN215" s="129">
        <f t="shared" si="282"/>
        <v>3</v>
      </c>
      <c r="AO215" s="135">
        <v>12.5</v>
      </c>
      <c r="AP215" s="136">
        <v>4</v>
      </c>
      <c r="AQ215" s="120">
        <f t="shared" si="283"/>
        <v>8.25</v>
      </c>
      <c r="AR215" s="121">
        <f t="shared" si="284"/>
        <v>0</v>
      </c>
      <c r="AS215" s="135">
        <v>14</v>
      </c>
      <c r="AT215" s="136">
        <v>13</v>
      </c>
      <c r="AU215" s="120">
        <f t="shared" si="285"/>
        <v>13.5</v>
      </c>
      <c r="AV215" s="121">
        <f t="shared" si="286"/>
        <v>1</v>
      </c>
      <c r="AW215" s="128">
        <f t="shared" si="287"/>
        <v>10</v>
      </c>
      <c r="AX215" s="129">
        <f t="shared" si="288"/>
        <v>3</v>
      </c>
      <c r="AY215" s="137">
        <v>14.5</v>
      </c>
      <c r="AZ215" s="131">
        <f t="shared" si="289"/>
        <v>14.5</v>
      </c>
      <c r="BA215" s="132">
        <f t="shared" si="290"/>
        <v>1</v>
      </c>
      <c r="BB215" s="128">
        <f t="shared" si="291"/>
        <v>14.5</v>
      </c>
      <c r="BC215" s="129">
        <f t="shared" si="292"/>
        <v>1</v>
      </c>
      <c r="BD215" s="133">
        <f t="shared" si="293"/>
        <v>10.199999999999999</v>
      </c>
      <c r="BE215" s="134">
        <f t="shared" si="294"/>
        <v>30</v>
      </c>
      <c r="BF215" s="149"/>
      <c r="BG215" s="150"/>
      <c r="BH215" s="142">
        <f t="shared" si="295"/>
        <v>0</v>
      </c>
      <c r="BI215" s="143">
        <f t="shared" si="296"/>
        <v>0</v>
      </c>
      <c r="BJ215" s="149"/>
      <c r="BK215" s="150"/>
      <c r="BL215" s="142">
        <f t="shared" si="297"/>
        <v>0</v>
      </c>
      <c r="BM215" s="143">
        <f t="shared" si="298"/>
        <v>0</v>
      </c>
      <c r="BN215" s="149"/>
      <c r="BO215" s="150"/>
      <c r="BP215" s="142">
        <f t="shared" si="320"/>
        <v>0</v>
      </c>
      <c r="BQ215" s="143">
        <f t="shared" si="321"/>
        <v>0</v>
      </c>
      <c r="BR215" s="149"/>
      <c r="BS215" s="150"/>
      <c r="BT215" s="142">
        <f t="shared" si="299"/>
        <v>0</v>
      </c>
      <c r="BU215" s="143">
        <f t="shared" si="300"/>
        <v>0</v>
      </c>
      <c r="BV215" s="144">
        <f t="shared" si="301"/>
        <v>0</v>
      </c>
      <c r="BW215" s="145">
        <f t="shared" si="302"/>
        <v>0</v>
      </c>
      <c r="BX215" s="149"/>
      <c r="BY215" s="150"/>
      <c r="BZ215" s="142">
        <f t="shared" si="303"/>
        <v>0</v>
      </c>
      <c r="CA215" s="143">
        <f t="shared" si="304"/>
        <v>0</v>
      </c>
      <c r="CB215" s="146">
        <f t="shared" si="305"/>
        <v>0</v>
      </c>
      <c r="CC215" s="145">
        <f t="shared" si="306"/>
        <v>0</v>
      </c>
      <c r="CD215" s="150"/>
      <c r="CE215" s="147">
        <f t="shared" si="307"/>
        <v>0</v>
      </c>
      <c r="CF215" s="148">
        <f t="shared" si="308"/>
        <v>0</v>
      </c>
      <c r="CG215" s="146">
        <f t="shared" si="309"/>
        <v>0</v>
      </c>
      <c r="CH215" s="145">
        <f t="shared" si="310"/>
        <v>0</v>
      </c>
      <c r="CI215" s="149"/>
      <c r="CJ215" s="150"/>
      <c r="CK215" s="142">
        <f t="shared" si="311"/>
        <v>0</v>
      </c>
      <c r="CL215" s="143">
        <f t="shared" si="312"/>
        <v>0</v>
      </c>
      <c r="CM215" s="146">
        <f t="shared" si="313"/>
        <v>0</v>
      </c>
      <c r="CN215" s="145">
        <f t="shared" si="314"/>
        <v>0</v>
      </c>
      <c r="CO215" s="21">
        <f t="shared" si="315"/>
        <v>0</v>
      </c>
      <c r="CP215" s="22">
        <f t="shared" si="316"/>
        <v>0</v>
      </c>
      <c r="CQ215" s="2">
        <f t="shared" si="259"/>
        <v>10.199999999999999</v>
      </c>
      <c r="CR215" s="3">
        <f t="shared" si="260"/>
        <v>30</v>
      </c>
      <c r="CS215" s="4">
        <f t="shared" si="261"/>
        <v>0</v>
      </c>
      <c r="CT215" s="5">
        <f t="shared" si="262"/>
        <v>0</v>
      </c>
      <c r="CU215" s="23">
        <f t="shared" si="263"/>
        <v>5.0999999999999996</v>
      </c>
      <c r="CV215" s="6">
        <f t="shared" si="264"/>
        <v>30</v>
      </c>
      <c r="CW215" s="20">
        <f t="shared" si="317"/>
        <v>90</v>
      </c>
      <c r="CX215" s="9" t="str">
        <f t="shared" si="318"/>
        <v>مؤجل(ة)</v>
      </c>
      <c r="CY215" s="10"/>
      <c r="CZ215" s="15"/>
      <c r="DA215" s="12"/>
    </row>
    <row r="216" spans="2:105" ht="29.25" customHeight="1" thickBot="1">
      <c r="B216" s="164">
        <f t="shared" si="319"/>
        <v>25</v>
      </c>
      <c r="C216" s="158" t="s">
        <v>71</v>
      </c>
      <c r="D216" s="165" t="s">
        <v>399</v>
      </c>
      <c r="E216" s="13" t="s">
        <v>724</v>
      </c>
      <c r="F216" s="32">
        <v>36465</v>
      </c>
      <c r="G216" s="33" t="s">
        <v>826</v>
      </c>
      <c r="H216" s="28">
        <v>9.6300000000000008</v>
      </c>
      <c r="I216" s="29">
        <v>30</v>
      </c>
      <c r="J216" s="30">
        <v>11.99</v>
      </c>
      <c r="K216" s="31">
        <v>30</v>
      </c>
      <c r="L216" s="18">
        <f t="shared" si="265"/>
        <v>10.81</v>
      </c>
      <c r="M216" s="19">
        <f t="shared" si="266"/>
        <v>60</v>
      </c>
      <c r="N216" s="149">
        <v>11</v>
      </c>
      <c r="O216" s="150">
        <v>8</v>
      </c>
      <c r="P216" s="120">
        <f t="shared" si="267"/>
        <v>9.5</v>
      </c>
      <c r="Q216" s="121">
        <f t="shared" si="268"/>
        <v>0</v>
      </c>
      <c r="R216" s="135">
        <v>14.5</v>
      </c>
      <c r="S216" s="136">
        <v>5.5</v>
      </c>
      <c r="T216" s="120">
        <f t="shared" si="269"/>
        <v>10</v>
      </c>
      <c r="U216" s="121">
        <f t="shared" si="270"/>
        <v>6</v>
      </c>
      <c r="V216" s="135">
        <v>11.25</v>
      </c>
      <c r="W216" s="136">
        <v>6</v>
      </c>
      <c r="X216" s="120">
        <f t="shared" si="271"/>
        <v>8.625</v>
      </c>
      <c r="Y216" s="121">
        <f t="shared" si="272"/>
        <v>0</v>
      </c>
      <c r="Z216" s="124">
        <f t="shared" si="273"/>
        <v>9.375</v>
      </c>
      <c r="AA216" s="125">
        <f t="shared" si="274"/>
        <v>6</v>
      </c>
      <c r="AB216" s="136">
        <v>11.5</v>
      </c>
      <c r="AC216" s="126">
        <f t="shared" si="275"/>
        <v>11.5</v>
      </c>
      <c r="AD216" s="127">
        <f t="shared" si="276"/>
        <v>3</v>
      </c>
      <c r="AE216" s="135">
        <v>14.5</v>
      </c>
      <c r="AF216" s="136">
        <v>5.5</v>
      </c>
      <c r="AG216" s="120">
        <f t="shared" si="277"/>
        <v>10</v>
      </c>
      <c r="AH216" s="121">
        <f t="shared" si="278"/>
        <v>3</v>
      </c>
      <c r="AI216" s="135">
        <v>13</v>
      </c>
      <c r="AJ216" s="136">
        <v>8.5</v>
      </c>
      <c r="AK216" s="120">
        <f t="shared" si="279"/>
        <v>10.75</v>
      </c>
      <c r="AL216" s="121">
        <f t="shared" si="280"/>
        <v>3</v>
      </c>
      <c r="AM216" s="128">
        <f t="shared" si="281"/>
        <v>10.6</v>
      </c>
      <c r="AN216" s="129">
        <f t="shared" si="282"/>
        <v>9</v>
      </c>
      <c r="AO216" s="135">
        <v>12.5</v>
      </c>
      <c r="AP216" s="136">
        <v>7</v>
      </c>
      <c r="AQ216" s="120">
        <f t="shared" si="283"/>
        <v>9.75</v>
      </c>
      <c r="AR216" s="121">
        <f t="shared" si="284"/>
        <v>0</v>
      </c>
      <c r="AS216" s="135">
        <v>10</v>
      </c>
      <c r="AT216" s="136">
        <v>8.5</v>
      </c>
      <c r="AU216" s="120">
        <f t="shared" si="285"/>
        <v>9.25</v>
      </c>
      <c r="AV216" s="121">
        <f t="shared" si="286"/>
        <v>0</v>
      </c>
      <c r="AW216" s="128">
        <f t="shared" si="287"/>
        <v>9.5833333333333339</v>
      </c>
      <c r="AX216" s="129">
        <f t="shared" si="288"/>
        <v>0</v>
      </c>
      <c r="AY216" s="137">
        <v>12.5</v>
      </c>
      <c r="AZ216" s="131">
        <f t="shared" si="289"/>
        <v>12.5</v>
      </c>
      <c r="BA216" s="132">
        <f t="shared" si="290"/>
        <v>1</v>
      </c>
      <c r="BB216" s="128">
        <f t="shared" si="291"/>
        <v>12.5</v>
      </c>
      <c r="BC216" s="129">
        <f t="shared" si="292"/>
        <v>1</v>
      </c>
      <c r="BD216" s="133">
        <f t="shared" si="293"/>
        <v>10.033333333333333</v>
      </c>
      <c r="BE216" s="134">
        <f t="shared" si="294"/>
        <v>30</v>
      </c>
      <c r="BF216" s="149"/>
      <c r="BG216" s="150"/>
      <c r="BH216" s="142">
        <f t="shared" si="295"/>
        <v>0</v>
      </c>
      <c r="BI216" s="143">
        <f t="shared" si="296"/>
        <v>0</v>
      </c>
      <c r="BJ216" s="149"/>
      <c r="BK216" s="150"/>
      <c r="BL216" s="142">
        <f t="shared" si="297"/>
        <v>0</v>
      </c>
      <c r="BM216" s="143">
        <f t="shared" si="298"/>
        <v>0</v>
      </c>
      <c r="BN216" s="149"/>
      <c r="BO216" s="150"/>
      <c r="BP216" s="142">
        <f t="shared" si="320"/>
        <v>0</v>
      </c>
      <c r="BQ216" s="143">
        <f t="shared" si="321"/>
        <v>0</v>
      </c>
      <c r="BR216" s="149"/>
      <c r="BS216" s="150"/>
      <c r="BT216" s="142">
        <f t="shared" si="299"/>
        <v>0</v>
      </c>
      <c r="BU216" s="143">
        <f t="shared" si="300"/>
        <v>0</v>
      </c>
      <c r="BV216" s="144">
        <f t="shared" si="301"/>
        <v>0</v>
      </c>
      <c r="BW216" s="145">
        <f t="shared" si="302"/>
        <v>0</v>
      </c>
      <c r="BX216" s="149"/>
      <c r="BY216" s="150"/>
      <c r="BZ216" s="142">
        <f t="shared" si="303"/>
        <v>0</v>
      </c>
      <c r="CA216" s="143">
        <f t="shared" si="304"/>
        <v>0</v>
      </c>
      <c r="CB216" s="146">
        <f t="shared" si="305"/>
        <v>0</v>
      </c>
      <c r="CC216" s="145">
        <f t="shared" si="306"/>
        <v>0</v>
      </c>
      <c r="CD216" s="150"/>
      <c r="CE216" s="147">
        <f t="shared" si="307"/>
        <v>0</v>
      </c>
      <c r="CF216" s="148">
        <f t="shared" si="308"/>
        <v>0</v>
      </c>
      <c r="CG216" s="146">
        <f t="shared" si="309"/>
        <v>0</v>
      </c>
      <c r="CH216" s="145">
        <f t="shared" si="310"/>
        <v>0</v>
      </c>
      <c r="CI216" s="149"/>
      <c r="CJ216" s="150"/>
      <c r="CK216" s="142">
        <f t="shared" si="311"/>
        <v>0</v>
      </c>
      <c r="CL216" s="143">
        <f t="shared" si="312"/>
        <v>0</v>
      </c>
      <c r="CM216" s="146">
        <f t="shared" si="313"/>
        <v>0</v>
      </c>
      <c r="CN216" s="145">
        <f t="shared" si="314"/>
        <v>0</v>
      </c>
      <c r="CO216" s="21">
        <f t="shared" si="315"/>
        <v>0</v>
      </c>
      <c r="CP216" s="22">
        <f t="shared" si="316"/>
        <v>0</v>
      </c>
      <c r="CQ216" s="2">
        <f t="shared" si="259"/>
        <v>10.033333333333333</v>
      </c>
      <c r="CR216" s="3">
        <f t="shared" si="260"/>
        <v>30</v>
      </c>
      <c r="CS216" s="4">
        <f t="shared" si="261"/>
        <v>0</v>
      </c>
      <c r="CT216" s="5">
        <f t="shared" si="262"/>
        <v>0</v>
      </c>
      <c r="CU216" s="23">
        <f t="shared" si="263"/>
        <v>5.0166666666666666</v>
      </c>
      <c r="CV216" s="6">
        <f t="shared" si="264"/>
        <v>30</v>
      </c>
      <c r="CW216" s="20">
        <f t="shared" si="317"/>
        <v>90</v>
      </c>
      <c r="CX216" s="9" t="str">
        <f t="shared" si="318"/>
        <v>مؤجل(ة)</v>
      </c>
      <c r="CY216" s="10"/>
      <c r="CZ216" s="15"/>
      <c r="DA216" s="12"/>
    </row>
    <row r="217" spans="2:105" ht="29.25" customHeight="1" thickBot="1">
      <c r="B217" s="164">
        <f t="shared" si="319"/>
        <v>26</v>
      </c>
      <c r="C217" s="158" t="s">
        <v>401</v>
      </c>
      <c r="D217" s="165" t="s">
        <v>188</v>
      </c>
      <c r="E217" s="34" t="s">
        <v>725</v>
      </c>
      <c r="F217" s="32">
        <v>34777</v>
      </c>
      <c r="G217" s="33" t="s">
        <v>790</v>
      </c>
      <c r="H217" s="28">
        <v>10.050000000000001</v>
      </c>
      <c r="I217" s="29">
        <v>30</v>
      </c>
      <c r="J217" s="30">
        <v>11.13</v>
      </c>
      <c r="K217" s="31">
        <v>30</v>
      </c>
      <c r="L217" s="18">
        <f t="shared" si="265"/>
        <v>10.59</v>
      </c>
      <c r="M217" s="19">
        <f t="shared" si="266"/>
        <v>60</v>
      </c>
      <c r="N217" s="149">
        <v>12</v>
      </c>
      <c r="O217" s="150">
        <v>5</v>
      </c>
      <c r="P217" s="120">
        <f t="shared" si="267"/>
        <v>8.5</v>
      </c>
      <c r="Q217" s="121">
        <f t="shared" si="268"/>
        <v>0</v>
      </c>
      <c r="R217" s="135">
        <v>14</v>
      </c>
      <c r="S217" s="136">
        <v>4</v>
      </c>
      <c r="T217" s="120">
        <f t="shared" si="269"/>
        <v>9</v>
      </c>
      <c r="U217" s="121">
        <f t="shared" si="270"/>
        <v>0</v>
      </c>
      <c r="V217" s="135">
        <v>13.75</v>
      </c>
      <c r="W217" s="136">
        <v>4.75</v>
      </c>
      <c r="X217" s="120">
        <f t="shared" si="271"/>
        <v>9.25</v>
      </c>
      <c r="Y217" s="121">
        <f t="shared" si="272"/>
        <v>0</v>
      </c>
      <c r="Z217" s="124">
        <f t="shared" si="273"/>
        <v>8.9166666666666661</v>
      </c>
      <c r="AA217" s="125">
        <f t="shared" si="274"/>
        <v>0</v>
      </c>
      <c r="AB217" s="136">
        <v>12.5</v>
      </c>
      <c r="AC217" s="126">
        <f t="shared" si="275"/>
        <v>12.5</v>
      </c>
      <c r="AD217" s="127">
        <f t="shared" si="276"/>
        <v>3</v>
      </c>
      <c r="AE217" s="135">
        <v>12</v>
      </c>
      <c r="AF217" s="136">
        <v>3.5</v>
      </c>
      <c r="AG217" s="120">
        <f t="shared" si="277"/>
        <v>7.75</v>
      </c>
      <c r="AH217" s="121">
        <f t="shared" si="278"/>
        <v>0</v>
      </c>
      <c r="AI217" s="135">
        <v>11</v>
      </c>
      <c r="AJ217" s="136">
        <v>5.5</v>
      </c>
      <c r="AK217" s="120">
        <f t="shared" si="279"/>
        <v>8.25</v>
      </c>
      <c r="AL217" s="121">
        <f t="shared" si="280"/>
        <v>0</v>
      </c>
      <c r="AM217" s="128">
        <f t="shared" si="281"/>
        <v>8.9</v>
      </c>
      <c r="AN217" s="129">
        <f t="shared" si="282"/>
        <v>3</v>
      </c>
      <c r="AO217" s="135">
        <v>12.5</v>
      </c>
      <c r="AP217" s="136">
        <v>4</v>
      </c>
      <c r="AQ217" s="120">
        <f t="shared" si="283"/>
        <v>8.25</v>
      </c>
      <c r="AR217" s="121">
        <f t="shared" si="284"/>
        <v>0</v>
      </c>
      <c r="AS217" s="135">
        <v>10</v>
      </c>
      <c r="AT217" s="136">
        <v>5</v>
      </c>
      <c r="AU217" s="120">
        <f t="shared" si="285"/>
        <v>7.5</v>
      </c>
      <c r="AV217" s="121">
        <f t="shared" si="286"/>
        <v>0</v>
      </c>
      <c r="AW217" s="128">
        <f t="shared" si="287"/>
        <v>8</v>
      </c>
      <c r="AX217" s="129">
        <f t="shared" si="288"/>
        <v>0</v>
      </c>
      <c r="AY217" s="137">
        <v>12</v>
      </c>
      <c r="AZ217" s="131">
        <f t="shared" si="289"/>
        <v>12</v>
      </c>
      <c r="BA217" s="132">
        <f t="shared" si="290"/>
        <v>1</v>
      </c>
      <c r="BB217" s="128">
        <f t="shared" si="291"/>
        <v>12</v>
      </c>
      <c r="BC217" s="129">
        <f t="shared" si="292"/>
        <v>1</v>
      </c>
      <c r="BD217" s="133">
        <f t="shared" si="293"/>
        <v>8.9333333333333336</v>
      </c>
      <c r="BE217" s="134">
        <f t="shared" si="294"/>
        <v>4</v>
      </c>
      <c r="BF217" s="149"/>
      <c r="BG217" s="150"/>
      <c r="BH217" s="142">
        <f t="shared" si="295"/>
        <v>0</v>
      </c>
      <c r="BI217" s="143">
        <f t="shared" si="296"/>
        <v>0</v>
      </c>
      <c r="BJ217" s="149"/>
      <c r="BK217" s="150"/>
      <c r="BL217" s="142">
        <f t="shared" si="297"/>
        <v>0</v>
      </c>
      <c r="BM217" s="143">
        <f t="shared" si="298"/>
        <v>0</v>
      </c>
      <c r="BN217" s="149"/>
      <c r="BO217" s="150"/>
      <c r="BP217" s="142">
        <f t="shared" si="320"/>
        <v>0</v>
      </c>
      <c r="BQ217" s="143">
        <f t="shared" si="321"/>
        <v>0</v>
      </c>
      <c r="BR217" s="149"/>
      <c r="BS217" s="150"/>
      <c r="BT217" s="142">
        <f t="shared" si="299"/>
        <v>0</v>
      </c>
      <c r="BU217" s="143">
        <f t="shared" si="300"/>
        <v>0</v>
      </c>
      <c r="BV217" s="144">
        <f t="shared" si="301"/>
        <v>0</v>
      </c>
      <c r="BW217" s="145">
        <f t="shared" si="302"/>
        <v>0</v>
      </c>
      <c r="BX217" s="149"/>
      <c r="BY217" s="150"/>
      <c r="BZ217" s="142">
        <f t="shared" si="303"/>
        <v>0</v>
      </c>
      <c r="CA217" s="143">
        <f t="shared" si="304"/>
        <v>0</v>
      </c>
      <c r="CB217" s="146">
        <f t="shared" si="305"/>
        <v>0</v>
      </c>
      <c r="CC217" s="145">
        <f t="shared" si="306"/>
        <v>0</v>
      </c>
      <c r="CD217" s="150"/>
      <c r="CE217" s="147">
        <f t="shared" si="307"/>
        <v>0</v>
      </c>
      <c r="CF217" s="148">
        <f t="shared" si="308"/>
        <v>0</v>
      </c>
      <c r="CG217" s="146">
        <f t="shared" si="309"/>
        <v>0</v>
      </c>
      <c r="CH217" s="145">
        <f t="shared" si="310"/>
        <v>0</v>
      </c>
      <c r="CI217" s="149"/>
      <c r="CJ217" s="150"/>
      <c r="CK217" s="142">
        <f t="shared" si="311"/>
        <v>0</v>
      </c>
      <c r="CL217" s="143">
        <f t="shared" si="312"/>
        <v>0</v>
      </c>
      <c r="CM217" s="146">
        <f t="shared" si="313"/>
        <v>0</v>
      </c>
      <c r="CN217" s="145">
        <f t="shared" si="314"/>
        <v>0</v>
      </c>
      <c r="CO217" s="21">
        <f t="shared" si="315"/>
        <v>0</v>
      </c>
      <c r="CP217" s="22">
        <f t="shared" si="316"/>
        <v>0</v>
      </c>
      <c r="CQ217" s="2">
        <f t="shared" si="259"/>
        <v>8.9333333333333336</v>
      </c>
      <c r="CR217" s="3">
        <f t="shared" si="260"/>
        <v>4</v>
      </c>
      <c r="CS217" s="4">
        <f t="shared" si="261"/>
        <v>0</v>
      </c>
      <c r="CT217" s="5">
        <f t="shared" si="262"/>
        <v>0</v>
      </c>
      <c r="CU217" s="23">
        <f t="shared" si="263"/>
        <v>4.4666666666666668</v>
      </c>
      <c r="CV217" s="6">
        <f t="shared" si="264"/>
        <v>4</v>
      </c>
      <c r="CW217" s="20">
        <f t="shared" si="317"/>
        <v>64</v>
      </c>
      <c r="CX217" s="9" t="str">
        <f t="shared" si="318"/>
        <v>مؤجل(ة)</v>
      </c>
      <c r="CY217" s="10"/>
      <c r="CZ217" s="15"/>
      <c r="DA217" s="12"/>
    </row>
    <row r="218" spans="2:105" ht="29.25" customHeight="1" thickBot="1">
      <c r="B218" s="164">
        <f t="shared" si="319"/>
        <v>27</v>
      </c>
      <c r="C218" s="158" t="s">
        <v>400</v>
      </c>
      <c r="D218" s="165" t="s">
        <v>402</v>
      </c>
      <c r="E218" s="13" t="s">
        <v>726</v>
      </c>
      <c r="F218" s="32">
        <v>35871</v>
      </c>
      <c r="G218" s="33" t="s">
        <v>790</v>
      </c>
      <c r="H218" s="28">
        <v>10.41</v>
      </c>
      <c r="I218" s="29">
        <v>30</v>
      </c>
      <c r="J218" s="30">
        <v>11.05</v>
      </c>
      <c r="K218" s="31">
        <v>30</v>
      </c>
      <c r="L218" s="18">
        <f t="shared" si="265"/>
        <v>10.73</v>
      </c>
      <c r="M218" s="19">
        <f t="shared" si="266"/>
        <v>60</v>
      </c>
      <c r="N218" s="149">
        <v>12</v>
      </c>
      <c r="O218" s="150">
        <v>7</v>
      </c>
      <c r="P218" s="120">
        <f t="shared" si="267"/>
        <v>9.5</v>
      </c>
      <c r="Q218" s="121">
        <f t="shared" si="268"/>
        <v>0</v>
      </c>
      <c r="R218" s="135">
        <v>13.5</v>
      </c>
      <c r="S218" s="136">
        <v>7</v>
      </c>
      <c r="T218" s="120">
        <f t="shared" si="269"/>
        <v>10.25</v>
      </c>
      <c r="U218" s="121">
        <f t="shared" si="270"/>
        <v>6</v>
      </c>
      <c r="V218" s="135">
        <v>11.5</v>
      </c>
      <c r="W218" s="136">
        <v>7</v>
      </c>
      <c r="X218" s="120">
        <f t="shared" si="271"/>
        <v>9.25</v>
      </c>
      <c r="Y218" s="121">
        <f t="shared" si="272"/>
        <v>0</v>
      </c>
      <c r="Z218" s="124">
        <f t="shared" si="273"/>
        <v>9.6666666666666661</v>
      </c>
      <c r="AA218" s="125">
        <f t="shared" si="274"/>
        <v>6</v>
      </c>
      <c r="AB218" s="136">
        <v>12</v>
      </c>
      <c r="AC218" s="126">
        <f t="shared" si="275"/>
        <v>12</v>
      </c>
      <c r="AD218" s="127">
        <f t="shared" si="276"/>
        <v>3</v>
      </c>
      <c r="AE218" s="135">
        <v>10</v>
      </c>
      <c r="AF218" s="136">
        <v>5.5</v>
      </c>
      <c r="AG218" s="120">
        <f t="shared" si="277"/>
        <v>7.75</v>
      </c>
      <c r="AH218" s="121">
        <f t="shared" si="278"/>
        <v>0</v>
      </c>
      <c r="AI218" s="135">
        <v>11</v>
      </c>
      <c r="AJ218" s="136">
        <v>8.5</v>
      </c>
      <c r="AK218" s="120">
        <f t="shared" si="279"/>
        <v>9.75</v>
      </c>
      <c r="AL218" s="121">
        <f t="shared" si="280"/>
        <v>0</v>
      </c>
      <c r="AM218" s="128">
        <f t="shared" si="281"/>
        <v>9.4</v>
      </c>
      <c r="AN218" s="129">
        <f t="shared" si="282"/>
        <v>3</v>
      </c>
      <c r="AO218" s="135">
        <v>12.5</v>
      </c>
      <c r="AP218" s="136">
        <v>1</v>
      </c>
      <c r="AQ218" s="120">
        <f t="shared" si="283"/>
        <v>6.75</v>
      </c>
      <c r="AR218" s="121">
        <f t="shared" si="284"/>
        <v>0</v>
      </c>
      <c r="AS218" s="135">
        <v>11</v>
      </c>
      <c r="AT218" s="136">
        <v>7</v>
      </c>
      <c r="AU218" s="120">
        <f t="shared" si="285"/>
        <v>9</v>
      </c>
      <c r="AV218" s="121">
        <f t="shared" si="286"/>
        <v>0</v>
      </c>
      <c r="AW218" s="128">
        <f t="shared" si="287"/>
        <v>7.5</v>
      </c>
      <c r="AX218" s="129">
        <f t="shared" si="288"/>
        <v>0</v>
      </c>
      <c r="AY218" s="137">
        <v>9</v>
      </c>
      <c r="AZ218" s="131">
        <f t="shared" si="289"/>
        <v>9</v>
      </c>
      <c r="BA218" s="132">
        <f t="shared" si="290"/>
        <v>0</v>
      </c>
      <c r="BB218" s="128">
        <f t="shared" si="291"/>
        <v>9</v>
      </c>
      <c r="BC218" s="129">
        <f t="shared" si="292"/>
        <v>0</v>
      </c>
      <c r="BD218" s="133">
        <f t="shared" si="293"/>
        <v>9.1</v>
      </c>
      <c r="BE218" s="134">
        <f t="shared" si="294"/>
        <v>9</v>
      </c>
      <c r="BF218" s="149"/>
      <c r="BG218" s="150"/>
      <c r="BH218" s="142">
        <f t="shared" si="295"/>
        <v>0</v>
      </c>
      <c r="BI218" s="143">
        <f t="shared" si="296"/>
        <v>0</v>
      </c>
      <c r="BJ218" s="149"/>
      <c r="BK218" s="150"/>
      <c r="BL218" s="142">
        <f t="shared" si="297"/>
        <v>0</v>
      </c>
      <c r="BM218" s="143">
        <f t="shared" si="298"/>
        <v>0</v>
      </c>
      <c r="BN218" s="149"/>
      <c r="BO218" s="150"/>
      <c r="BP218" s="142">
        <f t="shared" si="320"/>
        <v>0</v>
      </c>
      <c r="BQ218" s="143">
        <f t="shared" si="321"/>
        <v>0</v>
      </c>
      <c r="BR218" s="149"/>
      <c r="BS218" s="150"/>
      <c r="BT218" s="142">
        <f t="shared" si="299"/>
        <v>0</v>
      </c>
      <c r="BU218" s="143">
        <f t="shared" si="300"/>
        <v>0</v>
      </c>
      <c r="BV218" s="144">
        <f t="shared" si="301"/>
        <v>0</v>
      </c>
      <c r="BW218" s="145">
        <f t="shared" si="302"/>
        <v>0</v>
      </c>
      <c r="BX218" s="149"/>
      <c r="BY218" s="150"/>
      <c r="BZ218" s="142">
        <f t="shared" si="303"/>
        <v>0</v>
      </c>
      <c r="CA218" s="143">
        <f t="shared" si="304"/>
        <v>0</v>
      </c>
      <c r="CB218" s="146">
        <f t="shared" si="305"/>
        <v>0</v>
      </c>
      <c r="CC218" s="145">
        <f t="shared" si="306"/>
        <v>0</v>
      </c>
      <c r="CD218" s="150"/>
      <c r="CE218" s="147">
        <f t="shared" si="307"/>
        <v>0</v>
      </c>
      <c r="CF218" s="148">
        <f t="shared" si="308"/>
        <v>0</v>
      </c>
      <c r="CG218" s="146">
        <f t="shared" si="309"/>
        <v>0</v>
      </c>
      <c r="CH218" s="145">
        <f t="shared" si="310"/>
        <v>0</v>
      </c>
      <c r="CI218" s="149"/>
      <c r="CJ218" s="150"/>
      <c r="CK218" s="142">
        <f t="shared" si="311"/>
        <v>0</v>
      </c>
      <c r="CL218" s="143">
        <f t="shared" si="312"/>
        <v>0</v>
      </c>
      <c r="CM218" s="146">
        <f t="shared" si="313"/>
        <v>0</v>
      </c>
      <c r="CN218" s="145">
        <f t="shared" si="314"/>
        <v>0</v>
      </c>
      <c r="CO218" s="21">
        <f t="shared" si="315"/>
        <v>0</v>
      </c>
      <c r="CP218" s="22">
        <f t="shared" si="316"/>
        <v>0</v>
      </c>
      <c r="CQ218" s="2">
        <f t="shared" si="259"/>
        <v>9.1</v>
      </c>
      <c r="CR218" s="3">
        <f t="shared" si="260"/>
        <v>9</v>
      </c>
      <c r="CS218" s="4">
        <f t="shared" si="261"/>
        <v>0</v>
      </c>
      <c r="CT218" s="5">
        <f t="shared" si="262"/>
        <v>0</v>
      </c>
      <c r="CU218" s="23">
        <f t="shared" si="263"/>
        <v>4.55</v>
      </c>
      <c r="CV218" s="6">
        <f t="shared" si="264"/>
        <v>9</v>
      </c>
      <c r="CW218" s="20">
        <f t="shared" si="317"/>
        <v>69</v>
      </c>
      <c r="CX218" s="9" t="str">
        <f t="shared" si="318"/>
        <v>مؤجل(ة)</v>
      </c>
      <c r="CY218" s="10"/>
      <c r="CZ218" s="15"/>
      <c r="DA218" s="12"/>
    </row>
    <row r="219" spans="2:105" ht="29.25" customHeight="1" thickBot="1">
      <c r="B219" s="164">
        <f t="shared" si="319"/>
        <v>28</v>
      </c>
      <c r="C219" s="161" t="s">
        <v>66</v>
      </c>
      <c r="D219" s="165" t="s">
        <v>403</v>
      </c>
      <c r="E219" s="13" t="s">
        <v>727</v>
      </c>
      <c r="F219" s="32">
        <v>35198</v>
      </c>
      <c r="G219" s="33" t="s">
        <v>790</v>
      </c>
      <c r="H219" s="28">
        <v>10.35</v>
      </c>
      <c r="I219" s="29">
        <v>30</v>
      </c>
      <c r="J219" s="30">
        <v>10.55</v>
      </c>
      <c r="K219" s="31">
        <v>30</v>
      </c>
      <c r="L219" s="18">
        <f t="shared" si="265"/>
        <v>10.45</v>
      </c>
      <c r="M219" s="19">
        <f t="shared" si="266"/>
        <v>60</v>
      </c>
      <c r="N219" s="149">
        <v>12</v>
      </c>
      <c r="O219" s="150">
        <v>5</v>
      </c>
      <c r="P219" s="120">
        <f t="shared" si="267"/>
        <v>8.5</v>
      </c>
      <c r="Q219" s="121">
        <f t="shared" si="268"/>
        <v>0</v>
      </c>
      <c r="R219" s="135">
        <v>14</v>
      </c>
      <c r="S219" s="136">
        <v>6</v>
      </c>
      <c r="T219" s="120">
        <f t="shared" si="269"/>
        <v>10</v>
      </c>
      <c r="U219" s="121">
        <f t="shared" si="270"/>
        <v>6</v>
      </c>
      <c r="V219" s="135">
        <v>12.75</v>
      </c>
      <c r="W219" s="136">
        <v>7.25</v>
      </c>
      <c r="X219" s="120">
        <f t="shared" si="271"/>
        <v>10</v>
      </c>
      <c r="Y219" s="121">
        <f t="shared" si="272"/>
        <v>5</v>
      </c>
      <c r="Z219" s="124">
        <f t="shared" si="273"/>
        <v>9.5</v>
      </c>
      <c r="AA219" s="125">
        <f t="shared" si="274"/>
        <v>11</v>
      </c>
      <c r="AB219" s="136">
        <v>17</v>
      </c>
      <c r="AC219" s="126">
        <f t="shared" si="275"/>
        <v>17</v>
      </c>
      <c r="AD219" s="127">
        <f t="shared" si="276"/>
        <v>3</v>
      </c>
      <c r="AE219" s="135">
        <v>10.5</v>
      </c>
      <c r="AF219" s="136">
        <v>6.5</v>
      </c>
      <c r="AG219" s="120">
        <f t="shared" si="277"/>
        <v>8.5</v>
      </c>
      <c r="AH219" s="121">
        <f t="shared" si="278"/>
        <v>0</v>
      </c>
      <c r="AI219" s="135">
        <v>15</v>
      </c>
      <c r="AJ219" s="136">
        <v>7.25</v>
      </c>
      <c r="AK219" s="120">
        <f t="shared" si="279"/>
        <v>11.125</v>
      </c>
      <c r="AL219" s="121">
        <f t="shared" si="280"/>
        <v>3</v>
      </c>
      <c r="AM219" s="128">
        <f t="shared" si="281"/>
        <v>11.25</v>
      </c>
      <c r="AN219" s="129">
        <f t="shared" si="282"/>
        <v>9</v>
      </c>
      <c r="AO219" s="135">
        <v>12.5</v>
      </c>
      <c r="AP219" s="136">
        <v>2</v>
      </c>
      <c r="AQ219" s="120">
        <f t="shared" si="283"/>
        <v>7.25</v>
      </c>
      <c r="AR219" s="121">
        <f t="shared" si="284"/>
        <v>0</v>
      </c>
      <c r="AS219" s="135">
        <v>11</v>
      </c>
      <c r="AT219" s="136">
        <v>11.5</v>
      </c>
      <c r="AU219" s="120">
        <f t="shared" si="285"/>
        <v>11.25</v>
      </c>
      <c r="AV219" s="121">
        <f t="shared" si="286"/>
        <v>1</v>
      </c>
      <c r="AW219" s="128">
        <f t="shared" si="287"/>
        <v>8.5833333333333339</v>
      </c>
      <c r="AX219" s="129">
        <f t="shared" si="288"/>
        <v>1</v>
      </c>
      <c r="AY219" s="137">
        <v>12</v>
      </c>
      <c r="AZ219" s="131">
        <f t="shared" si="289"/>
        <v>12</v>
      </c>
      <c r="BA219" s="132">
        <f t="shared" si="290"/>
        <v>1</v>
      </c>
      <c r="BB219" s="128">
        <f t="shared" si="291"/>
        <v>12</v>
      </c>
      <c r="BC219" s="129">
        <f t="shared" si="292"/>
        <v>1</v>
      </c>
      <c r="BD219" s="133">
        <f t="shared" si="293"/>
        <v>10.066666666666666</v>
      </c>
      <c r="BE219" s="134">
        <f t="shared" si="294"/>
        <v>30</v>
      </c>
      <c r="BF219" s="149"/>
      <c r="BG219" s="150"/>
      <c r="BH219" s="142">
        <f t="shared" si="295"/>
        <v>0</v>
      </c>
      <c r="BI219" s="143">
        <f t="shared" si="296"/>
        <v>0</v>
      </c>
      <c r="BJ219" s="149"/>
      <c r="BK219" s="150"/>
      <c r="BL219" s="142">
        <f t="shared" si="297"/>
        <v>0</v>
      </c>
      <c r="BM219" s="143">
        <f t="shared" si="298"/>
        <v>0</v>
      </c>
      <c r="BN219" s="149"/>
      <c r="BO219" s="150"/>
      <c r="BP219" s="142">
        <f t="shared" si="320"/>
        <v>0</v>
      </c>
      <c r="BQ219" s="143">
        <f t="shared" si="321"/>
        <v>0</v>
      </c>
      <c r="BR219" s="149"/>
      <c r="BS219" s="150"/>
      <c r="BT219" s="142">
        <f t="shared" si="299"/>
        <v>0</v>
      </c>
      <c r="BU219" s="143">
        <f t="shared" si="300"/>
        <v>0</v>
      </c>
      <c r="BV219" s="144">
        <f t="shared" si="301"/>
        <v>0</v>
      </c>
      <c r="BW219" s="145">
        <f t="shared" si="302"/>
        <v>0</v>
      </c>
      <c r="BX219" s="149"/>
      <c r="BY219" s="150"/>
      <c r="BZ219" s="142">
        <f t="shared" si="303"/>
        <v>0</v>
      </c>
      <c r="CA219" s="143">
        <f t="shared" si="304"/>
        <v>0</v>
      </c>
      <c r="CB219" s="146">
        <f t="shared" si="305"/>
        <v>0</v>
      </c>
      <c r="CC219" s="145">
        <f t="shared" si="306"/>
        <v>0</v>
      </c>
      <c r="CD219" s="150"/>
      <c r="CE219" s="147">
        <f t="shared" si="307"/>
        <v>0</v>
      </c>
      <c r="CF219" s="148">
        <f t="shared" si="308"/>
        <v>0</v>
      </c>
      <c r="CG219" s="146">
        <f t="shared" si="309"/>
        <v>0</v>
      </c>
      <c r="CH219" s="145">
        <f t="shared" si="310"/>
        <v>0</v>
      </c>
      <c r="CI219" s="149"/>
      <c r="CJ219" s="150"/>
      <c r="CK219" s="142">
        <f t="shared" si="311"/>
        <v>0</v>
      </c>
      <c r="CL219" s="143">
        <f t="shared" si="312"/>
        <v>0</v>
      </c>
      <c r="CM219" s="146">
        <f t="shared" si="313"/>
        <v>0</v>
      </c>
      <c r="CN219" s="145">
        <f t="shared" si="314"/>
        <v>0</v>
      </c>
      <c r="CO219" s="21">
        <f t="shared" si="315"/>
        <v>0</v>
      </c>
      <c r="CP219" s="22">
        <f t="shared" si="316"/>
        <v>0</v>
      </c>
      <c r="CQ219" s="2">
        <f t="shared" si="259"/>
        <v>10.066666666666666</v>
      </c>
      <c r="CR219" s="3">
        <f t="shared" si="260"/>
        <v>30</v>
      </c>
      <c r="CS219" s="4">
        <f t="shared" si="261"/>
        <v>0</v>
      </c>
      <c r="CT219" s="5">
        <f t="shared" si="262"/>
        <v>0</v>
      </c>
      <c r="CU219" s="23">
        <f t="shared" si="263"/>
        <v>5.0333333333333332</v>
      </c>
      <c r="CV219" s="6">
        <f t="shared" si="264"/>
        <v>30</v>
      </c>
      <c r="CW219" s="20">
        <f t="shared" si="317"/>
        <v>90</v>
      </c>
      <c r="CX219" s="9" t="str">
        <f t="shared" si="318"/>
        <v>مؤجل(ة)</v>
      </c>
      <c r="CY219" s="10"/>
      <c r="CZ219" s="16"/>
      <c r="DA219" s="12"/>
    </row>
    <row r="220" spans="2:105" ht="29.25" customHeight="1" thickBot="1">
      <c r="B220" s="164">
        <f t="shared" si="319"/>
        <v>29</v>
      </c>
      <c r="C220" s="173" t="s">
        <v>404</v>
      </c>
      <c r="D220" s="165" t="s">
        <v>405</v>
      </c>
      <c r="E220" s="13" t="s">
        <v>827</v>
      </c>
      <c r="F220" s="32">
        <v>35585</v>
      </c>
      <c r="G220" s="33" t="s">
        <v>790</v>
      </c>
      <c r="H220" s="28">
        <v>10.72</v>
      </c>
      <c r="I220" s="29">
        <v>30</v>
      </c>
      <c r="J220" s="30">
        <v>9.69</v>
      </c>
      <c r="K220" s="31">
        <v>30</v>
      </c>
      <c r="L220" s="18">
        <f t="shared" si="265"/>
        <v>10.205</v>
      </c>
      <c r="M220" s="19">
        <f t="shared" si="266"/>
        <v>60</v>
      </c>
      <c r="N220" s="149">
        <v>15</v>
      </c>
      <c r="O220" s="150">
        <v>17</v>
      </c>
      <c r="P220" s="120">
        <f t="shared" si="267"/>
        <v>16</v>
      </c>
      <c r="Q220" s="121">
        <f t="shared" si="268"/>
        <v>6</v>
      </c>
      <c r="R220" s="135">
        <v>13</v>
      </c>
      <c r="S220" s="136">
        <v>7</v>
      </c>
      <c r="T220" s="120">
        <f t="shared" si="269"/>
        <v>10</v>
      </c>
      <c r="U220" s="121">
        <f t="shared" si="270"/>
        <v>6</v>
      </c>
      <c r="V220" s="135">
        <v>10.25</v>
      </c>
      <c r="W220" s="136">
        <v>5.25</v>
      </c>
      <c r="X220" s="120">
        <f t="shared" si="271"/>
        <v>7.75</v>
      </c>
      <c r="Y220" s="121">
        <f t="shared" si="272"/>
        <v>0</v>
      </c>
      <c r="Z220" s="124">
        <f t="shared" si="273"/>
        <v>11.25</v>
      </c>
      <c r="AA220" s="125">
        <f t="shared" si="274"/>
        <v>17</v>
      </c>
      <c r="AB220" s="136">
        <v>11.5</v>
      </c>
      <c r="AC220" s="126">
        <f t="shared" si="275"/>
        <v>11.5</v>
      </c>
      <c r="AD220" s="127">
        <f t="shared" si="276"/>
        <v>3</v>
      </c>
      <c r="AE220" s="135">
        <v>11.5</v>
      </c>
      <c r="AF220" s="136">
        <v>1.5</v>
      </c>
      <c r="AG220" s="120">
        <f t="shared" si="277"/>
        <v>6.5</v>
      </c>
      <c r="AH220" s="121">
        <f t="shared" si="278"/>
        <v>0</v>
      </c>
      <c r="AI220" s="135">
        <v>12</v>
      </c>
      <c r="AJ220" s="136">
        <v>5</v>
      </c>
      <c r="AK220" s="120">
        <f t="shared" si="279"/>
        <v>8.5</v>
      </c>
      <c r="AL220" s="121">
        <f t="shared" si="280"/>
        <v>0</v>
      </c>
      <c r="AM220" s="128">
        <f t="shared" si="281"/>
        <v>8.3000000000000007</v>
      </c>
      <c r="AN220" s="129">
        <f t="shared" si="282"/>
        <v>3</v>
      </c>
      <c r="AO220" s="135">
        <v>12.5</v>
      </c>
      <c r="AP220" s="136">
        <v>1</v>
      </c>
      <c r="AQ220" s="120">
        <f t="shared" si="283"/>
        <v>6.75</v>
      </c>
      <c r="AR220" s="121">
        <f t="shared" si="284"/>
        <v>0</v>
      </c>
      <c r="AS220" s="135">
        <v>12</v>
      </c>
      <c r="AT220" s="136">
        <v>7.5</v>
      </c>
      <c r="AU220" s="120">
        <f t="shared" si="285"/>
        <v>9.75</v>
      </c>
      <c r="AV220" s="121">
        <f t="shared" si="286"/>
        <v>0</v>
      </c>
      <c r="AW220" s="128">
        <f t="shared" si="287"/>
        <v>7.75</v>
      </c>
      <c r="AX220" s="129">
        <f t="shared" si="288"/>
        <v>0</v>
      </c>
      <c r="AY220" s="137">
        <v>8</v>
      </c>
      <c r="AZ220" s="131">
        <f t="shared" si="289"/>
        <v>8</v>
      </c>
      <c r="BA220" s="132">
        <f t="shared" si="290"/>
        <v>0</v>
      </c>
      <c r="BB220" s="128">
        <f t="shared" si="291"/>
        <v>8</v>
      </c>
      <c r="BC220" s="129">
        <f t="shared" si="292"/>
        <v>0</v>
      </c>
      <c r="BD220" s="133">
        <f t="shared" si="293"/>
        <v>9.35</v>
      </c>
      <c r="BE220" s="134">
        <f t="shared" si="294"/>
        <v>20</v>
      </c>
      <c r="BF220" s="149"/>
      <c r="BG220" s="150"/>
      <c r="BH220" s="142">
        <f t="shared" si="295"/>
        <v>0</v>
      </c>
      <c r="BI220" s="143">
        <f t="shared" si="296"/>
        <v>0</v>
      </c>
      <c r="BJ220" s="149"/>
      <c r="BK220" s="150"/>
      <c r="BL220" s="142">
        <f t="shared" si="297"/>
        <v>0</v>
      </c>
      <c r="BM220" s="143">
        <f t="shared" si="298"/>
        <v>0</v>
      </c>
      <c r="BN220" s="149"/>
      <c r="BO220" s="150"/>
      <c r="BP220" s="142">
        <f t="shared" si="320"/>
        <v>0</v>
      </c>
      <c r="BQ220" s="143">
        <f t="shared" si="321"/>
        <v>0</v>
      </c>
      <c r="BR220" s="149"/>
      <c r="BS220" s="150"/>
      <c r="BT220" s="142">
        <f t="shared" si="299"/>
        <v>0</v>
      </c>
      <c r="BU220" s="143">
        <f t="shared" si="300"/>
        <v>0</v>
      </c>
      <c r="BV220" s="144">
        <f t="shared" si="301"/>
        <v>0</v>
      </c>
      <c r="BW220" s="145">
        <f t="shared" si="302"/>
        <v>0</v>
      </c>
      <c r="BX220" s="149"/>
      <c r="BY220" s="150"/>
      <c r="BZ220" s="142">
        <f t="shared" si="303"/>
        <v>0</v>
      </c>
      <c r="CA220" s="143">
        <f t="shared" si="304"/>
        <v>0</v>
      </c>
      <c r="CB220" s="146">
        <f t="shared" si="305"/>
        <v>0</v>
      </c>
      <c r="CC220" s="145">
        <f t="shared" si="306"/>
        <v>0</v>
      </c>
      <c r="CD220" s="150"/>
      <c r="CE220" s="147">
        <f t="shared" si="307"/>
        <v>0</v>
      </c>
      <c r="CF220" s="148">
        <f t="shared" si="308"/>
        <v>0</v>
      </c>
      <c r="CG220" s="146">
        <f t="shared" si="309"/>
        <v>0</v>
      </c>
      <c r="CH220" s="145">
        <f t="shared" si="310"/>
        <v>0</v>
      </c>
      <c r="CI220" s="149"/>
      <c r="CJ220" s="150"/>
      <c r="CK220" s="142">
        <f t="shared" si="311"/>
        <v>0</v>
      </c>
      <c r="CL220" s="143">
        <f t="shared" si="312"/>
        <v>0</v>
      </c>
      <c r="CM220" s="146">
        <f t="shared" si="313"/>
        <v>0</v>
      </c>
      <c r="CN220" s="145">
        <f t="shared" si="314"/>
        <v>0</v>
      </c>
      <c r="CO220" s="21">
        <f t="shared" si="315"/>
        <v>0</v>
      </c>
      <c r="CP220" s="22">
        <f t="shared" si="316"/>
        <v>0</v>
      </c>
      <c r="CQ220" s="2">
        <f t="shared" si="259"/>
        <v>9.35</v>
      </c>
      <c r="CR220" s="3">
        <f t="shared" si="260"/>
        <v>20</v>
      </c>
      <c r="CS220" s="4">
        <f t="shared" si="261"/>
        <v>0</v>
      </c>
      <c r="CT220" s="5">
        <f t="shared" si="262"/>
        <v>0</v>
      </c>
      <c r="CU220" s="23">
        <f t="shared" si="263"/>
        <v>4.6749999999999998</v>
      </c>
      <c r="CV220" s="6">
        <f t="shared" si="264"/>
        <v>20</v>
      </c>
      <c r="CW220" s="20">
        <f t="shared" si="317"/>
        <v>80</v>
      </c>
      <c r="CX220" s="9" t="str">
        <f t="shared" si="318"/>
        <v>مؤجل(ة)</v>
      </c>
      <c r="CY220" s="10"/>
      <c r="CZ220" s="15"/>
      <c r="DA220" s="12"/>
    </row>
    <row r="221" spans="2:105" ht="29.25" customHeight="1" thickBot="1">
      <c r="B221" s="164">
        <f t="shared" si="319"/>
        <v>30</v>
      </c>
      <c r="C221" s="158" t="s">
        <v>406</v>
      </c>
      <c r="D221" s="165" t="s">
        <v>73</v>
      </c>
      <c r="E221" s="13" t="s">
        <v>828</v>
      </c>
      <c r="F221" s="32">
        <v>35497</v>
      </c>
      <c r="G221" s="33" t="s">
        <v>815</v>
      </c>
      <c r="H221" s="28"/>
      <c r="I221" s="29"/>
      <c r="J221" s="30"/>
      <c r="K221" s="31"/>
      <c r="L221" s="18">
        <f t="shared" si="265"/>
        <v>0</v>
      </c>
      <c r="M221" s="19">
        <f t="shared" si="266"/>
        <v>0</v>
      </c>
      <c r="N221" s="149">
        <v>15</v>
      </c>
      <c r="O221" s="150">
        <v>7</v>
      </c>
      <c r="P221" s="120">
        <f t="shared" si="267"/>
        <v>11</v>
      </c>
      <c r="Q221" s="121">
        <f t="shared" si="268"/>
        <v>6</v>
      </c>
      <c r="R221" s="135">
        <v>13.5</v>
      </c>
      <c r="S221" s="136">
        <v>9</v>
      </c>
      <c r="T221" s="120">
        <f t="shared" si="269"/>
        <v>11.25</v>
      </c>
      <c r="U221" s="121">
        <f t="shared" si="270"/>
        <v>6</v>
      </c>
      <c r="V221" s="135">
        <v>11</v>
      </c>
      <c r="W221" s="136">
        <v>8.25</v>
      </c>
      <c r="X221" s="120">
        <f t="shared" si="271"/>
        <v>9.625</v>
      </c>
      <c r="Y221" s="121">
        <f t="shared" si="272"/>
        <v>0</v>
      </c>
      <c r="Z221" s="124">
        <f t="shared" si="273"/>
        <v>10.625</v>
      </c>
      <c r="AA221" s="125">
        <f t="shared" si="274"/>
        <v>17</v>
      </c>
      <c r="AB221" s="136">
        <v>16.5</v>
      </c>
      <c r="AC221" s="126">
        <f t="shared" si="275"/>
        <v>16.5</v>
      </c>
      <c r="AD221" s="127">
        <f t="shared" si="276"/>
        <v>3</v>
      </c>
      <c r="AE221" s="135">
        <v>13.5</v>
      </c>
      <c r="AF221" s="136">
        <v>8.5</v>
      </c>
      <c r="AG221" s="120">
        <f t="shared" si="277"/>
        <v>11</v>
      </c>
      <c r="AH221" s="121">
        <f t="shared" si="278"/>
        <v>3</v>
      </c>
      <c r="AI221" s="135">
        <v>13</v>
      </c>
      <c r="AJ221" s="136">
        <v>11.75</v>
      </c>
      <c r="AK221" s="120">
        <f t="shared" si="279"/>
        <v>12.375</v>
      </c>
      <c r="AL221" s="121">
        <f t="shared" si="280"/>
        <v>3</v>
      </c>
      <c r="AM221" s="128">
        <f t="shared" si="281"/>
        <v>12.65</v>
      </c>
      <c r="AN221" s="129">
        <f t="shared" si="282"/>
        <v>9</v>
      </c>
      <c r="AO221" s="135">
        <v>12.5</v>
      </c>
      <c r="AP221" s="136">
        <v>9</v>
      </c>
      <c r="AQ221" s="120">
        <f t="shared" si="283"/>
        <v>10.75</v>
      </c>
      <c r="AR221" s="121">
        <f t="shared" si="284"/>
        <v>2</v>
      </c>
      <c r="AS221" s="135">
        <v>11</v>
      </c>
      <c r="AT221" s="136">
        <v>10.5</v>
      </c>
      <c r="AU221" s="120">
        <f t="shared" si="285"/>
        <v>10.75</v>
      </c>
      <c r="AV221" s="121">
        <f t="shared" si="286"/>
        <v>1</v>
      </c>
      <c r="AW221" s="128">
        <f t="shared" si="287"/>
        <v>10.75</v>
      </c>
      <c r="AX221" s="129">
        <f t="shared" si="288"/>
        <v>3</v>
      </c>
      <c r="AY221" s="137">
        <v>7.5</v>
      </c>
      <c r="AZ221" s="131">
        <f t="shared" si="289"/>
        <v>7.5</v>
      </c>
      <c r="BA221" s="132">
        <f t="shared" si="290"/>
        <v>0</v>
      </c>
      <c r="BB221" s="128">
        <f t="shared" si="291"/>
        <v>7.5</v>
      </c>
      <c r="BC221" s="129">
        <f t="shared" si="292"/>
        <v>0</v>
      </c>
      <c r="BD221" s="133">
        <f t="shared" si="293"/>
        <v>11.116666666666667</v>
      </c>
      <c r="BE221" s="134">
        <f t="shared" si="294"/>
        <v>30</v>
      </c>
      <c r="BF221" s="149"/>
      <c r="BG221" s="150"/>
      <c r="BH221" s="142">
        <f t="shared" si="295"/>
        <v>0</v>
      </c>
      <c r="BI221" s="143">
        <f t="shared" si="296"/>
        <v>0</v>
      </c>
      <c r="BJ221" s="149"/>
      <c r="BK221" s="150"/>
      <c r="BL221" s="142">
        <f t="shared" si="297"/>
        <v>0</v>
      </c>
      <c r="BM221" s="143">
        <f t="shared" si="298"/>
        <v>0</v>
      </c>
      <c r="BN221" s="149"/>
      <c r="BO221" s="150"/>
      <c r="BP221" s="142">
        <f t="shared" si="320"/>
        <v>0</v>
      </c>
      <c r="BQ221" s="143">
        <f t="shared" si="321"/>
        <v>0</v>
      </c>
      <c r="BR221" s="149"/>
      <c r="BS221" s="150"/>
      <c r="BT221" s="142">
        <f t="shared" si="299"/>
        <v>0</v>
      </c>
      <c r="BU221" s="143">
        <f t="shared" si="300"/>
        <v>0</v>
      </c>
      <c r="BV221" s="144">
        <f t="shared" si="301"/>
        <v>0</v>
      </c>
      <c r="BW221" s="145">
        <f t="shared" si="302"/>
        <v>0</v>
      </c>
      <c r="BX221" s="149"/>
      <c r="BY221" s="150"/>
      <c r="BZ221" s="142">
        <f t="shared" si="303"/>
        <v>0</v>
      </c>
      <c r="CA221" s="143">
        <f t="shared" si="304"/>
        <v>0</v>
      </c>
      <c r="CB221" s="146">
        <f t="shared" si="305"/>
        <v>0</v>
      </c>
      <c r="CC221" s="145">
        <f t="shared" si="306"/>
        <v>0</v>
      </c>
      <c r="CD221" s="150"/>
      <c r="CE221" s="147">
        <f t="shared" si="307"/>
        <v>0</v>
      </c>
      <c r="CF221" s="148">
        <f t="shared" si="308"/>
        <v>0</v>
      </c>
      <c r="CG221" s="146">
        <f t="shared" si="309"/>
        <v>0</v>
      </c>
      <c r="CH221" s="145">
        <f t="shared" si="310"/>
        <v>0</v>
      </c>
      <c r="CI221" s="149"/>
      <c r="CJ221" s="150"/>
      <c r="CK221" s="142">
        <f t="shared" si="311"/>
        <v>0</v>
      </c>
      <c r="CL221" s="143">
        <f t="shared" si="312"/>
        <v>0</v>
      </c>
      <c r="CM221" s="146">
        <f t="shared" si="313"/>
        <v>0</v>
      </c>
      <c r="CN221" s="145">
        <f t="shared" si="314"/>
        <v>0</v>
      </c>
      <c r="CO221" s="21">
        <f t="shared" si="315"/>
        <v>0</v>
      </c>
      <c r="CP221" s="22">
        <f t="shared" si="316"/>
        <v>0</v>
      </c>
      <c r="CQ221" s="2">
        <f t="shared" si="259"/>
        <v>11.116666666666667</v>
      </c>
      <c r="CR221" s="3">
        <f t="shared" si="260"/>
        <v>30</v>
      </c>
      <c r="CS221" s="4">
        <f t="shared" si="261"/>
        <v>0</v>
      </c>
      <c r="CT221" s="5">
        <f t="shared" si="262"/>
        <v>0</v>
      </c>
      <c r="CU221" s="23">
        <f t="shared" si="263"/>
        <v>5.5583333333333336</v>
      </c>
      <c r="CV221" s="6">
        <f t="shared" si="264"/>
        <v>30</v>
      </c>
      <c r="CW221" s="20">
        <f t="shared" si="317"/>
        <v>30</v>
      </c>
      <c r="CX221" s="9" t="str">
        <f t="shared" si="318"/>
        <v>مؤجل(ة)</v>
      </c>
      <c r="CZ221" s="16"/>
      <c r="DA221" s="12"/>
    </row>
    <row r="222" spans="2:105" ht="29.25" customHeight="1" thickBot="1">
      <c r="B222" s="164">
        <f t="shared" si="319"/>
        <v>31</v>
      </c>
      <c r="C222" s="158" t="s">
        <v>407</v>
      </c>
      <c r="D222" s="165" t="s">
        <v>408</v>
      </c>
      <c r="E222" s="13" t="s">
        <v>728</v>
      </c>
      <c r="F222" s="32">
        <v>36327</v>
      </c>
      <c r="G222" s="33" t="s">
        <v>790</v>
      </c>
      <c r="H222" s="28">
        <v>11.78</v>
      </c>
      <c r="I222" s="29">
        <v>30</v>
      </c>
      <c r="J222" s="30">
        <v>11.34</v>
      </c>
      <c r="K222" s="31">
        <v>30</v>
      </c>
      <c r="L222" s="18">
        <f t="shared" si="265"/>
        <v>11.559999999999999</v>
      </c>
      <c r="M222" s="19">
        <f t="shared" si="266"/>
        <v>60</v>
      </c>
      <c r="N222" s="149">
        <v>10</v>
      </c>
      <c r="O222" s="150">
        <v>7</v>
      </c>
      <c r="P222" s="120">
        <f t="shared" si="267"/>
        <v>8.5</v>
      </c>
      <c r="Q222" s="121">
        <f t="shared" si="268"/>
        <v>0</v>
      </c>
      <c r="R222" s="135">
        <v>15</v>
      </c>
      <c r="S222" s="136">
        <v>5.5</v>
      </c>
      <c r="T222" s="120">
        <f t="shared" si="269"/>
        <v>10.25</v>
      </c>
      <c r="U222" s="121">
        <f t="shared" si="270"/>
        <v>6</v>
      </c>
      <c r="V222" s="135">
        <v>11</v>
      </c>
      <c r="W222" s="136">
        <v>6.75</v>
      </c>
      <c r="X222" s="120">
        <f t="shared" si="271"/>
        <v>8.875</v>
      </c>
      <c r="Y222" s="121">
        <f t="shared" si="272"/>
        <v>0</v>
      </c>
      <c r="Z222" s="124">
        <f t="shared" si="273"/>
        <v>9.2083333333333339</v>
      </c>
      <c r="AA222" s="125">
        <f t="shared" si="274"/>
        <v>6</v>
      </c>
      <c r="AB222" s="136">
        <v>16.5</v>
      </c>
      <c r="AC222" s="126">
        <f t="shared" si="275"/>
        <v>16.5</v>
      </c>
      <c r="AD222" s="127">
        <f t="shared" si="276"/>
        <v>3</v>
      </c>
      <c r="AE222" s="135">
        <v>13.5</v>
      </c>
      <c r="AF222" s="136">
        <v>4</v>
      </c>
      <c r="AG222" s="120">
        <f t="shared" si="277"/>
        <v>8.75</v>
      </c>
      <c r="AH222" s="121">
        <f t="shared" si="278"/>
        <v>0</v>
      </c>
      <c r="AI222" s="135">
        <v>15</v>
      </c>
      <c r="AJ222" s="136">
        <v>7.5</v>
      </c>
      <c r="AK222" s="120">
        <f t="shared" si="279"/>
        <v>11.25</v>
      </c>
      <c r="AL222" s="121">
        <f t="shared" si="280"/>
        <v>3</v>
      </c>
      <c r="AM222" s="128">
        <f t="shared" si="281"/>
        <v>11.3</v>
      </c>
      <c r="AN222" s="129">
        <f t="shared" si="282"/>
        <v>9</v>
      </c>
      <c r="AO222" s="135">
        <v>12.5</v>
      </c>
      <c r="AP222" s="136">
        <v>14</v>
      </c>
      <c r="AQ222" s="120">
        <f t="shared" si="283"/>
        <v>13.25</v>
      </c>
      <c r="AR222" s="121">
        <f t="shared" si="284"/>
        <v>2</v>
      </c>
      <c r="AS222" s="135">
        <v>15</v>
      </c>
      <c r="AT222" s="136">
        <v>15</v>
      </c>
      <c r="AU222" s="120">
        <f t="shared" si="285"/>
        <v>15</v>
      </c>
      <c r="AV222" s="121">
        <f t="shared" si="286"/>
        <v>1</v>
      </c>
      <c r="AW222" s="128">
        <f t="shared" si="287"/>
        <v>13.833333333333334</v>
      </c>
      <c r="AX222" s="129">
        <f t="shared" si="288"/>
        <v>3</v>
      </c>
      <c r="AY222" s="137">
        <v>11.5</v>
      </c>
      <c r="AZ222" s="131">
        <f t="shared" si="289"/>
        <v>11.5</v>
      </c>
      <c r="BA222" s="132">
        <f t="shared" si="290"/>
        <v>1</v>
      </c>
      <c r="BB222" s="128">
        <f t="shared" si="291"/>
        <v>11.5</v>
      </c>
      <c r="BC222" s="129">
        <f t="shared" si="292"/>
        <v>1</v>
      </c>
      <c r="BD222" s="133">
        <f t="shared" si="293"/>
        <v>10.983333333333333</v>
      </c>
      <c r="BE222" s="134">
        <f t="shared" si="294"/>
        <v>30</v>
      </c>
      <c r="BF222" s="149"/>
      <c r="BG222" s="150"/>
      <c r="BH222" s="142">
        <f t="shared" si="295"/>
        <v>0</v>
      </c>
      <c r="BI222" s="143">
        <f t="shared" si="296"/>
        <v>0</v>
      </c>
      <c r="BJ222" s="149"/>
      <c r="BK222" s="150"/>
      <c r="BL222" s="142">
        <f t="shared" si="297"/>
        <v>0</v>
      </c>
      <c r="BM222" s="143">
        <f t="shared" si="298"/>
        <v>0</v>
      </c>
      <c r="BN222" s="149"/>
      <c r="BO222" s="150"/>
      <c r="BP222" s="142">
        <f t="shared" si="320"/>
        <v>0</v>
      </c>
      <c r="BQ222" s="143">
        <f t="shared" si="321"/>
        <v>0</v>
      </c>
      <c r="BR222" s="149"/>
      <c r="BS222" s="150"/>
      <c r="BT222" s="142">
        <f t="shared" si="299"/>
        <v>0</v>
      </c>
      <c r="BU222" s="143">
        <f t="shared" si="300"/>
        <v>0</v>
      </c>
      <c r="BV222" s="144">
        <f t="shared" si="301"/>
        <v>0</v>
      </c>
      <c r="BW222" s="145">
        <f t="shared" si="302"/>
        <v>0</v>
      </c>
      <c r="BX222" s="149"/>
      <c r="BY222" s="150"/>
      <c r="BZ222" s="142">
        <f t="shared" si="303"/>
        <v>0</v>
      </c>
      <c r="CA222" s="143">
        <f t="shared" si="304"/>
        <v>0</v>
      </c>
      <c r="CB222" s="146">
        <f t="shared" si="305"/>
        <v>0</v>
      </c>
      <c r="CC222" s="145">
        <f t="shared" si="306"/>
        <v>0</v>
      </c>
      <c r="CD222" s="150"/>
      <c r="CE222" s="147">
        <f t="shared" si="307"/>
        <v>0</v>
      </c>
      <c r="CF222" s="148">
        <f t="shared" si="308"/>
        <v>0</v>
      </c>
      <c r="CG222" s="146">
        <f t="shared" si="309"/>
        <v>0</v>
      </c>
      <c r="CH222" s="145">
        <f t="shared" si="310"/>
        <v>0</v>
      </c>
      <c r="CI222" s="149"/>
      <c r="CJ222" s="150"/>
      <c r="CK222" s="142">
        <f t="shared" si="311"/>
        <v>0</v>
      </c>
      <c r="CL222" s="143">
        <f t="shared" si="312"/>
        <v>0</v>
      </c>
      <c r="CM222" s="146">
        <f t="shared" si="313"/>
        <v>0</v>
      </c>
      <c r="CN222" s="145">
        <f t="shared" si="314"/>
        <v>0</v>
      </c>
      <c r="CO222" s="21">
        <f t="shared" si="315"/>
        <v>0</v>
      </c>
      <c r="CP222" s="22">
        <f t="shared" si="316"/>
        <v>0</v>
      </c>
      <c r="CQ222" s="2">
        <f t="shared" si="259"/>
        <v>10.983333333333333</v>
      </c>
      <c r="CR222" s="3">
        <f t="shared" si="260"/>
        <v>30</v>
      </c>
      <c r="CS222" s="4">
        <f t="shared" si="261"/>
        <v>0</v>
      </c>
      <c r="CT222" s="5">
        <f t="shared" si="262"/>
        <v>0</v>
      </c>
      <c r="CU222" s="23">
        <f t="shared" si="263"/>
        <v>5.4916666666666663</v>
      </c>
      <c r="CV222" s="6">
        <f t="shared" si="264"/>
        <v>30</v>
      </c>
      <c r="CW222" s="20">
        <f t="shared" si="317"/>
        <v>90</v>
      </c>
      <c r="CX222" s="9" t="str">
        <f t="shared" si="318"/>
        <v>مؤجل(ة)</v>
      </c>
      <c r="CY222" s="10"/>
      <c r="CZ222" s="15"/>
      <c r="DA222" s="12"/>
    </row>
    <row r="223" spans="2:105" ht="29.25" customHeight="1" thickBot="1">
      <c r="B223" s="164">
        <f t="shared" si="319"/>
        <v>32</v>
      </c>
      <c r="C223" s="158" t="s">
        <v>69</v>
      </c>
      <c r="D223" s="165" t="s">
        <v>409</v>
      </c>
      <c r="E223" s="13" t="s">
        <v>729</v>
      </c>
      <c r="F223" s="32">
        <v>36327</v>
      </c>
      <c r="G223" s="33" t="s">
        <v>790</v>
      </c>
      <c r="H223" s="28">
        <v>11.58</v>
      </c>
      <c r="I223" s="29">
        <v>30</v>
      </c>
      <c r="J223" s="30">
        <v>12.88</v>
      </c>
      <c r="K223" s="31">
        <v>30</v>
      </c>
      <c r="L223" s="18">
        <f t="shared" si="265"/>
        <v>12.23</v>
      </c>
      <c r="M223" s="19">
        <f t="shared" si="266"/>
        <v>60</v>
      </c>
      <c r="N223" s="149">
        <v>16</v>
      </c>
      <c r="O223" s="150">
        <v>11</v>
      </c>
      <c r="P223" s="120">
        <f t="shared" si="267"/>
        <v>13.5</v>
      </c>
      <c r="Q223" s="121">
        <f t="shared" si="268"/>
        <v>6</v>
      </c>
      <c r="R223" s="135">
        <v>14</v>
      </c>
      <c r="S223" s="136">
        <v>6.25</v>
      </c>
      <c r="T223" s="120">
        <f t="shared" si="269"/>
        <v>10.125</v>
      </c>
      <c r="U223" s="121">
        <f t="shared" si="270"/>
        <v>6</v>
      </c>
      <c r="V223" s="135">
        <v>14</v>
      </c>
      <c r="W223" s="136">
        <v>9.5</v>
      </c>
      <c r="X223" s="120">
        <f t="shared" si="271"/>
        <v>11.75</v>
      </c>
      <c r="Y223" s="121">
        <f t="shared" si="272"/>
        <v>5</v>
      </c>
      <c r="Z223" s="124">
        <f t="shared" si="273"/>
        <v>11.791666666666666</v>
      </c>
      <c r="AA223" s="125">
        <f t="shared" si="274"/>
        <v>17</v>
      </c>
      <c r="AB223" s="136">
        <v>13.5</v>
      </c>
      <c r="AC223" s="126">
        <f t="shared" si="275"/>
        <v>13.5</v>
      </c>
      <c r="AD223" s="127">
        <f t="shared" si="276"/>
        <v>3</v>
      </c>
      <c r="AE223" s="135">
        <v>14</v>
      </c>
      <c r="AF223" s="136">
        <v>3.5</v>
      </c>
      <c r="AG223" s="120">
        <f t="shared" si="277"/>
        <v>8.75</v>
      </c>
      <c r="AH223" s="121">
        <f t="shared" si="278"/>
        <v>0</v>
      </c>
      <c r="AI223" s="135">
        <v>12</v>
      </c>
      <c r="AJ223" s="136">
        <v>12</v>
      </c>
      <c r="AK223" s="120">
        <f t="shared" si="279"/>
        <v>12</v>
      </c>
      <c r="AL223" s="121">
        <f t="shared" si="280"/>
        <v>3</v>
      </c>
      <c r="AM223" s="128">
        <f t="shared" si="281"/>
        <v>11</v>
      </c>
      <c r="AN223" s="129">
        <f t="shared" si="282"/>
        <v>9</v>
      </c>
      <c r="AO223" s="135">
        <v>12.5</v>
      </c>
      <c r="AP223" s="136">
        <v>3</v>
      </c>
      <c r="AQ223" s="120">
        <f t="shared" si="283"/>
        <v>7.75</v>
      </c>
      <c r="AR223" s="121">
        <f t="shared" si="284"/>
        <v>0</v>
      </c>
      <c r="AS223" s="135">
        <v>13</v>
      </c>
      <c r="AT223" s="136">
        <v>13</v>
      </c>
      <c r="AU223" s="120">
        <f t="shared" si="285"/>
        <v>13</v>
      </c>
      <c r="AV223" s="121">
        <f t="shared" si="286"/>
        <v>1</v>
      </c>
      <c r="AW223" s="128">
        <f t="shared" si="287"/>
        <v>9.5</v>
      </c>
      <c r="AX223" s="129">
        <f t="shared" si="288"/>
        <v>1</v>
      </c>
      <c r="AY223" s="137">
        <v>15</v>
      </c>
      <c r="AZ223" s="131">
        <f t="shared" si="289"/>
        <v>15</v>
      </c>
      <c r="BA223" s="132">
        <f t="shared" si="290"/>
        <v>1</v>
      </c>
      <c r="BB223" s="128">
        <f t="shared" si="291"/>
        <v>15</v>
      </c>
      <c r="BC223" s="129">
        <f t="shared" si="292"/>
        <v>1</v>
      </c>
      <c r="BD223" s="133">
        <f t="shared" si="293"/>
        <v>11.283333333333333</v>
      </c>
      <c r="BE223" s="134">
        <f t="shared" si="294"/>
        <v>30</v>
      </c>
      <c r="BF223" s="149"/>
      <c r="BG223" s="150"/>
      <c r="BH223" s="142">
        <f t="shared" si="295"/>
        <v>0</v>
      </c>
      <c r="BI223" s="143">
        <f t="shared" si="296"/>
        <v>0</v>
      </c>
      <c r="BJ223" s="149"/>
      <c r="BK223" s="150"/>
      <c r="BL223" s="142">
        <f t="shared" si="297"/>
        <v>0</v>
      </c>
      <c r="BM223" s="143">
        <f t="shared" si="298"/>
        <v>0</v>
      </c>
      <c r="BN223" s="149"/>
      <c r="BO223" s="150"/>
      <c r="BP223" s="142">
        <f t="shared" si="320"/>
        <v>0</v>
      </c>
      <c r="BQ223" s="143">
        <f t="shared" si="321"/>
        <v>0</v>
      </c>
      <c r="BR223" s="149"/>
      <c r="BS223" s="150"/>
      <c r="BT223" s="142">
        <f t="shared" si="299"/>
        <v>0</v>
      </c>
      <c r="BU223" s="143">
        <f t="shared" si="300"/>
        <v>0</v>
      </c>
      <c r="BV223" s="144">
        <f t="shared" si="301"/>
        <v>0</v>
      </c>
      <c r="BW223" s="145">
        <f t="shared" si="302"/>
        <v>0</v>
      </c>
      <c r="BX223" s="149"/>
      <c r="BY223" s="150"/>
      <c r="BZ223" s="142">
        <f t="shared" si="303"/>
        <v>0</v>
      </c>
      <c r="CA223" s="143">
        <f t="shared" si="304"/>
        <v>0</v>
      </c>
      <c r="CB223" s="146">
        <f t="shared" si="305"/>
        <v>0</v>
      </c>
      <c r="CC223" s="145">
        <f t="shared" si="306"/>
        <v>0</v>
      </c>
      <c r="CD223" s="150"/>
      <c r="CE223" s="147">
        <f t="shared" si="307"/>
        <v>0</v>
      </c>
      <c r="CF223" s="148">
        <f t="shared" si="308"/>
        <v>0</v>
      </c>
      <c r="CG223" s="146">
        <f t="shared" si="309"/>
        <v>0</v>
      </c>
      <c r="CH223" s="145">
        <f t="shared" si="310"/>
        <v>0</v>
      </c>
      <c r="CI223" s="149"/>
      <c r="CJ223" s="150"/>
      <c r="CK223" s="142">
        <f t="shared" si="311"/>
        <v>0</v>
      </c>
      <c r="CL223" s="143">
        <f t="shared" si="312"/>
        <v>0</v>
      </c>
      <c r="CM223" s="146">
        <f t="shared" si="313"/>
        <v>0</v>
      </c>
      <c r="CN223" s="145">
        <f t="shared" si="314"/>
        <v>0</v>
      </c>
      <c r="CO223" s="21">
        <f t="shared" si="315"/>
        <v>0</v>
      </c>
      <c r="CP223" s="22">
        <f t="shared" si="316"/>
        <v>0</v>
      </c>
      <c r="CQ223" s="2">
        <f t="shared" si="259"/>
        <v>11.283333333333333</v>
      </c>
      <c r="CR223" s="3">
        <f t="shared" si="260"/>
        <v>30</v>
      </c>
      <c r="CS223" s="4">
        <f t="shared" si="261"/>
        <v>0</v>
      </c>
      <c r="CT223" s="5">
        <f t="shared" si="262"/>
        <v>0</v>
      </c>
      <c r="CU223" s="23">
        <f t="shared" si="263"/>
        <v>5.6416666666666666</v>
      </c>
      <c r="CV223" s="6">
        <f t="shared" si="264"/>
        <v>30</v>
      </c>
      <c r="CW223" s="20">
        <f t="shared" si="317"/>
        <v>90</v>
      </c>
      <c r="CX223" s="9" t="str">
        <f t="shared" si="318"/>
        <v>مؤجل(ة)</v>
      </c>
      <c r="CY223" s="10"/>
      <c r="CZ223" s="15"/>
      <c r="DA223" s="12"/>
    </row>
    <row r="224" spans="2:105" ht="29.25" customHeight="1" thickBot="1">
      <c r="B224" s="164">
        <f t="shared" si="319"/>
        <v>33</v>
      </c>
      <c r="C224" s="174" t="s">
        <v>410</v>
      </c>
      <c r="D224" s="165" t="s">
        <v>411</v>
      </c>
      <c r="E224" s="13" t="s">
        <v>829</v>
      </c>
      <c r="F224" s="32">
        <v>36075</v>
      </c>
      <c r="G224" s="33" t="s">
        <v>830</v>
      </c>
      <c r="H224" s="28"/>
      <c r="I224" s="29"/>
      <c r="J224" s="30"/>
      <c r="K224" s="31"/>
      <c r="L224" s="18">
        <f t="shared" si="265"/>
        <v>0</v>
      </c>
      <c r="M224" s="19">
        <f t="shared" si="266"/>
        <v>0</v>
      </c>
      <c r="N224" s="149">
        <v>15</v>
      </c>
      <c r="O224" s="150">
        <v>15</v>
      </c>
      <c r="P224" s="120">
        <f t="shared" si="267"/>
        <v>15</v>
      </c>
      <c r="Q224" s="121">
        <f t="shared" si="268"/>
        <v>6</v>
      </c>
      <c r="R224" s="135">
        <v>14</v>
      </c>
      <c r="S224" s="136">
        <v>7.5</v>
      </c>
      <c r="T224" s="120">
        <f t="shared" si="269"/>
        <v>10.75</v>
      </c>
      <c r="U224" s="121">
        <f t="shared" si="270"/>
        <v>6</v>
      </c>
      <c r="V224" s="135">
        <v>13.25</v>
      </c>
      <c r="W224" s="136">
        <v>4.75</v>
      </c>
      <c r="X224" s="120">
        <f t="shared" si="271"/>
        <v>9</v>
      </c>
      <c r="Y224" s="121">
        <f t="shared" si="272"/>
        <v>0</v>
      </c>
      <c r="Z224" s="124">
        <f t="shared" si="273"/>
        <v>11.583333333333334</v>
      </c>
      <c r="AA224" s="125">
        <f t="shared" si="274"/>
        <v>17</v>
      </c>
      <c r="AB224" s="136">
        <v>12</v>
      </c>
      <c r="AC224" s="126">
        <f t="shared" si="275"/>
        <v>12</v>
      </c>
      <c r="AD224" s="127">
        <f t="shared" si="276"/>
        <v>3</v>
      </c>
      <c r="AE224" s="135">
        <v>15</v>
      </c>
      <c r="AF224" s="136">
        <v>11</v>
      </c>
      <c r="AG224" s="120">
        <f t="shared" si="277"/>
        <v>13</v>
      </c>
      <c r="AH224" s="121">
        <f t="shared" si="278"/>
        <v>3</v>
      </c>
      <c r="AI224" s="135">
        <v>13</v>
      </c>
      <c r="AJ224" s="136">
        <v>10.75</v>
      </c>
      <c r="AK224" s="120">
        <f t="shared" si="279"/>
        <v>11.875</v>
      </c>
      <c r="AL224" s="121">
        <f t="shared" si="280"/>
        <v>3</v>
      </c>
      <c r="AM224" s="128">
        <f t="shared" si="281"/>
        <v>12.35</v>
      </c>
      <c r="AN224" s="129">
        <f t="shared" si="282"/>
        <v>9</v>
      </c>
      <c r="AO224" s="135">
        <v>12.5</v>
      </c>
      <c r="AP224" s="136">
        <v>10</v>
      </c>
      <c r="AQ224" s="120">
        <f t="shared" si="283"/>
        <v>11.25</v>
      </c>
      <c r="AR224" s="121">
        <f t="shared" si="284"/>
        <v>2</v>
      </c>
      <c r="AS224" s="135">
        <v>14</v>
      </c>
      <c r="AT224" s="136">
        <v>19</v>
      </c>
      <c r="AU224" s="120">
        <f t="shared" si="285"/>
        <v>16.5</v>
      </c>
      <c r="AV224" s="121">
        <f t="shared" si="286"/>
        <v>1</v>
      </c>
      <c r="AW224" s="128">
        <f t="shared" si="287"/>
        <v>13</v>
      </c>
      <c r="AX224" s="129">
        <f t="shared" si="288"/>
        <v>3</v>
      </c>
      <c r="AY224" s="137">
        <v>12</v>
      </c>
      <c r="AZ224" s="131">
        <f t="shared" si="289"/>
        <v>12</v>
      </c>
      <c r="BA224" s="132">
        <f t="shared" si="290"/>
        <v>1</v>
      </c>
      <c r="BB224" s="128">
        <f t="shared" si="291"/>
        <v>12</v>
      </c>
      <c r="BC224" s="129">
        <f t="shared" si="292"/>
        <v>1</v>
      </c>
      <c r="BD224" s="133">
        <f t="shared" si="293"/>
        <v>12.15</v>
      </c>
      <c r="BE224" s="134">
        <f t="shared" si="294"/>
        <v>30</v>
      </c>
      <c r="BF224" s="149"/>
      <c r="BG224" s="150"/>
      <c r="BH224" s="142">
        <f t="shared" si="295"/>
        <v>0</v>
      </c>
      <c r="BI224" s="143">
        <f t="shared" si="296"/>
        <v>0</v>
      </c>
      <c r="BJ224" s="149"/>
      <c r="BK224" s="150"/>
      <c r="BL224" s="142">
        <f t="shared" si="297"/>
        <v>0</v>
      </c>
      <c r="BM224" s="143">
        <f t="shared" si="298"/>
        <v>0</v>
      </c>
      <c r="BN224" s="149"/>
      <c r="BO224" s="150"/>
      <c r="BP224" s="142">
        <f t="shared" si="320"/>
        <v>0</v>
      </c>
      <c r="BQ224" s="143">
        <f t="shared" si="321"/>
        <v>0</v>
      </c>
      <c r="BR224" s="149"/>
      <c r="BS224" s="150"/>
      <c r="BT224" s="142">
        <f t="shared" si="299"/>
        <v>0</v>
      </c>
      <c r="BU224" s="143">
        <f t="shared" si="300"/>
        <v>0</v>
      </c>
      <c r="BV224" s="144">
        <f t="shared" si="301"/>
        <v>0</v>
      </c>
      <c r="BW224" s="145">
        <f t="shared" si="302"/>
        <v>0</v>
      </c>
      <c r="BX224" s="149"/>
      <c r="BY224" s="150"/>
      <c r="BZ224" s="142">
        <f t="shared" si="303"/>
        <v>0</v>
      </c>
      <c r="CA224" s="143">
        <f t="shared" si="304"/>
        <v>0</v>
      </c>
      <c r="CB224" s="146">
        <f t="shared" si="305"/>
        <v>0</v>
      </c>
      <c r="CC224" s="145">
        <f t="shared" si="306"/>
        <v>0</v>
      </c>
      <c r="CD224" s="150"/>
      <c r="CE224" s="147">
        <f t="shared" si="307"/>
        <v>0</v>
      </c>
      <c r="CF224" s="148">
        <f t="shared" si="308"/>
        <v>0</v>
      </c>
      <c r="CG224" s="146">
        <f t="shared" si="309"/>
        <v>0</v>
      </c>
      <c r="CH224" s="145">
        <f t="shared" si="310"/>
        <v>0</v>
      </c>
      <c r="CI224" s="149"/>
      <c r="CJ224" s="150"/>
      <c r="CK224" s="142">
        <f t="shared" si="311"/>
        <v>0</v>
      </c>
      <c r="CL224" s="143">
        <f t="shared" si="312"/>
        <v>0</v>
      </c>
      <c r="CM224" s="146">
        <f t="shared" si="313"/>
        <v>0</v>
      </c>
      <c r="CN224" s="145">
        <f t="shared" si="314"/>
        <v>0</v>
      </c>
      <c r="CO224" s="21">
        <f t="shared" si="315"/>
        <v>0</v>
      </c>
      <c r="CP224" s="22">
        <f t="shared" si="316"/>
        <v>0</v>
      </c>
      <c r="CQ224" s="2">
        <f t="shared" si="259"/>
        <v>12.15</v>
      </c>
      <c r="CR224" s="3">
        <f t="shared" si="260"/>
        <v>30</v>
      </c>
      <c r="CS224" s="4">
        <f t="shared" si="261"/>
        <v>0</v>
      </c>
      <c r="CT224" s="5">
        <f t="shared" si="262"/>
        <v>0</v>
      </c>
      <c r="CU224" s="23">
        <f t="shared" si="263"/>
        <v>6.0750000000000002</v>
      </c>
      <c r="CV224" s="6">
        <f t="shared" si="264"/>
        <v>30</v>
      </c>
      <c r="CW224" s="20">
        <f t="shared" si="317"/>
        <v>30</v>
      </c>
      <c r="CX224" s="9" t="str">
        <f t="shared" si="318"/>
        <v>مؤجل(ة)</v>
      </c>
      <c r="CY224" s="10"/>
      <c r="CZ224" s="15"/>
      <c r="DA224" s="12"/>
    </row>
    <row r="225" spans="1:105" ht="29.25" customHeight="1" thickBot="1">
      <c r="B225" s="164">
        <f t="shared" si="319"/>
        <v>34</v>
      </c>
      <c r="C225" s="158" t="s">
        <v>412</v>
      </c>
      <c r="D225" s="165" t="s">
        <v>413</v>
      </c>
      <c r="E225" s="13" t="s">
        <v>831</v>
      </c>
      <c r="F225" s="32">
        <v>34362</v>
      </c>
      <c r="G225" s="33" t="s">
        <v>790</v>
      </c>
      <c r="H225" s="28">
        <v>10.01</v>
      </c>
      <c r="I225" s="29">
        <v>30</v>
      </c>
      <c r="J225" s="30">
        <v>10</v>
      </c>
      <c r="K225" s="31">
        <v>30</v>
      </c>
      <c r="L225" s="18">
        <f t="shared" si="265"/>
        <v>10.004999999999999</v>
      </c>
      <c r="M225" s="19">
        <f t="shared" si="266"/>
        <v>60</v>
      </c>
      <c r="N225" s="149">
        <v>15</v>
      </c>
      <c r="O225" s="150">
        <v>9</v>
      </c>
      <c r="P225" s="120">
        <f t="shared" si="267"/>
        <v>12</v>
      </c>
      <c r="Q225" s="121">
        <f t="shared" si="268"/>
        <v>6</v>
      </c>
      <c r="R225" s="135">
        <v>13.5</v>
      </c>
      <c r="S225" s="136">
        <v>2.5</v>
      </c>
      <c r="T225" s="120">
        <f t="shared" si="269"/>
        <v>8</v>
      </c>
      <c r="U225" s="121">
        <f t="shared" si="270"/>
        <v>0</v>
      </c>
      <c r="V225" s="135">
        <v>10.25</v>
      </c>
      <c r="W225" s="136">
        <v>1.75</v>
      </c>
      <c r="X225" s="120">
        <f t="shared" si="271"/>
        <v>6</v>
      </c>
      <c r="Y225" s="121">
        <f t="shared" si="272"/>
        <v>0</v>
      </c>
      <c r="Z225" s="124">
        <f t="shared" si="273"/>
        <v>8.6666666666666661</v>
      </c>
      <c r="AA225" s="125">
        <f t="shared" si="274"/>
        <v>6</v>
      </c>
      <c r="AB225" s="136">
        <v>12</v>
      </c>
      <c r="AC225" s="126">
        <f t="shared" si="275"/>
        <v>12</v>
      </c>
      <c r="AD225" s="127">
        <f t="shared" si="276"/>
        <v>3</v>
      </c>
      <c r="AE225" s="135">
        <v>10</v>
      </c>
      <c r="AF225" s="136">
        <v>0.5</v>
      </c>
      <c r="AG225" s="120">
        <f t="shared" si="277"/>
        <v>5.25</v>
      </c>
      <c r="AH225" s="121">
        <f t="shared" si="278"/>
        <v>0</v>
      </c>
      <c r="AI225" s="135">
        <v>10</v>
      </c>
      <c r="AJ225" s="136">
        <v>0</v>
      </c>
      <c r="AK225" s="120">
        <f t="shared" si="279"/>
        <v>5</v>
      </c>
      <c r="AL225" s="121">
        <f t="shared" si="280"/>
        <v>0</v>
      </c>
      <c r="AM225" s="128">
        <f t="shared" si="281"/>
        <v>6.5</v>
      </c>
      <c r="AN225" s="129">
        <f t="shared" si="282"/>
        <v>3</v>
      </c>
      <c r="AO225" s="135">
        <v>12.5</v>
      </c>
      <c r="AP225" s="136">
        <v>1</v>
      </c>
      <c r="AQ225" s="120">
        <f t="shared" si="283"/>
        <v>6.75</v>
      </c>
      <c r="AR225" s="121">
        <f t="shared" si="284"/>
        <v>0</v>
      </c>
      <c r="AS225" s="135">
        <v>10</v>
      </c>
      <c r="AT225" s="136">
        <v>10</v>
      </c>
      <c r="AU225" s="120">
        <f t="shared" si="285"/>
        <v>10</v>
      </c>
      <c r="AV225" s="121">
        <f t="shared" si="286"/>
        <v>1</v>
      </c>
      <c r="AW225" s="128">
        <f t="shared" si="287"/>
        <v>7.833333333333333</v>
      </c>
      <c r="AX225" s="129">
        <f t="shared" si="288"/>
        <v>1</v>
      </c>
      <c r="AY225" s="137">
        <v>0</v>
      </c>
      <c r="AZ225" s="131">
        <f t="shared" si="289"/>
        <v>0</v>
      </c>
      <c r="BA225" s="132">
        <f t="shared" si="290"/>
        <v>0</v>
      </c>
      <c r="BB225" s="128">
        <f t="shared" si="291"/>
        <v>0</v>
      </c>
      <c r="BC225" s="129">
        <f t="shared" si="292"/>
        <v>0</v>
      </c>
      <c r="BD225" s="133">
        <f t="shared" si="293"/>
        <v>7.2</v>
      </c>
      <c r="BE225" s="134">
        <f t="shared" si="294"/>
        <v>10</v>
      </c>
      <c r="BF225" s="149"/>
      <c r="BG225" s="150"/>
      <c r="BH225" s="142">
        <f t="shared" si="295"/>
        <v>0</v>
      </c>
      <c r="BI225" s="143">
        <f t="shared" si="296"/>
        <v>0</v>
      </c>
      <c r="BJ225" s="149"/>
      <c r="BK225" s="150"/>
      <c r="BL225" s="142">
        <f t="shared" si="297"/>
        <v>0</v>
      </c>
      <c r="BM225" s="143">
        <f t="shared" si="298"/>
        <v>0</v>
      </c>
      <c r="BN225" s="149"/>
      <c r="BO225" s="150"/>
      <c r="BP225" s="142">
        <f t="shared" si="320"/>
        <v>0</v>
      </c>
      <c r="BQ225" s="143">
        <f t="shared" si="321"/>
        <v>0</v>
      </c>
      <c r="BR225" s="149"/>
      <c r="BS225" s="150"/>
      <c r="BT225" s="142">
        <f t="shared" si="299"/>
        <v>0</v>
      </c>
      <c r="BU225" s="143">
        <f t="shared" si="300"/>
        <v>0</v>
      </c>
      <c r="BV225" s="144">
        <f t="shared" si="301"/>
        <v>0</v>
      </c>
      <c r="BW225" s="145">
        <f t="shared" si="302"/>
        <v>0</v>
      </c>
      <c r="BX225" s="149"/>
      <c r="BY225" s="150"/>
      <c r="BZ225" s="142">
        <f t="shared" si="303"/>
        <v>0</v>
      </c>
      <c r="CA225" s="143">
        <f t="shared" si="304"/>
        <v>0</v>
      </c>
      <c r="CB225" s="146">
        <f t="shared" si="305"/>
        <v>0</v>
      </c>
      <c r="CC225" s="145">
        <f t="shared" si="306"/>
        <v>0</v>
      </c>
      <c r="CD225" s="150"/>
      <c r="CE225" s="147">
        <f t="shared" si="307"/>
        <v>0</v>
      </c>
      <c r="CF225" s="148">
        <f t="shared" si="308"/>
        <v>0</v>
      </c>
      <c r="CG225" s="146">
        <f t="shared" si="309"/>
        <v>0</v>
      </c>
      <c r="CH225" s="145">
        <f t="shared" si="310"/>
        <v>0</v>
      </c>
      <c r="CI225" s="149"/>
      <c r="CJ225" s="150"/>
      <c r="CK225" s="142">
        <f t="shared" si="311"/>
        <v>0</v>
      </c>
      <c r="CL225" s="143">
        <f t="shared" si="312"/>
        <v>0</v>
      </c>
      <c r="CM225" s="146">
        <f t="shared" si="313"/>
        <v>0</v>
      </c>
      <c r="CN225" s="145">
        <f t="shared" si="314"/>
        <v>0</v>
      </c>
      <c r="CO225" s="21">
        <f t="shared" si="315"/>
        <v>0</v>
      </c>
      <c r="CP225" s="22">
        <f t="shared" si="316"/>
        <v>0</v>
      </c>
      <c r="CQ225" s="2">
        <f t="shared" si="259"/>
        <v>7.2</v>
      </c>
      <c r="CR225" s="3">
        <f t="shared" si="260"/>
        <v>10</v>
      </c>
      <c r="CS225" s="4">
        <f t="shared" si="261"/>
        <v>0</v>
      </c>
      <c r="CT225" s="5">
        <f t="shared" si="262"/>
        <v>0</v>
      </c>
      <c r="CU225" s="23">
        <f t="shared" si="263"/>
        <v>3.6</v>
      </c>
      <c r="CV225" s="6">
        <f t="shared" si="264"/>
        <v>10</v>
      </c>
      <c r="CW225" s="20">
        <f t="shared" si="317"/>
        <v>70</v>
      </c>
      <c r="CX225" s="9" t="str">
        <f t="shared" si="318"/>
        <v>مؤجل(ة)</v>
      </c>
      <c r="CZ225" s="16"/>
      <c r="DA225" s="12"/>
    </row>
    <row r="226" spans="1:105" ht="29.25" customHeight="1" thickBot="1">
      <c r="B226" s="164">
        <f t="shared" si="319"/>
        <v>35</v>
      </c>
      <c r="C226" s="173" t="s">
        <v>414</v>
      </c>
      <c r="D226" s="165" t="s">
        <v>68</v>
      </c>
      <c r="E226" s="13" t="s">
        <v>730</v>
      </c>
      <c r="F226" s="32">
        <v>36348</v>
      </c>
      <c r="G226" s="33" t="s">
        <v>790</v>
      </c>
      <c r="H226" s="28">
        <v>9.64</v>
      </c>
      <c r="I226" s="29">
        <v>30</v>
      </c>
      <c r="J226" s="30">
        <v>10.58</v>
      </c>
      <c r="K226" s="31">
        <v>30</v>
      </c>
      <c r="L226" s="18">
        <f t="shared" si="265"/>
        <v>10.11</v>
      </c>
      <c r="M226" s="19">
        <f t="shared" si="266"/>
        <v>60</v>
      </c>
      <c r="N226" s="149">
        <v>11</v>
      </c>
      <c r="O226" s="150">
        <v>4</v>
      </c>
      <c r="P226" s="120">
        <f t="shared" si="267"/>
        <v>7.5</v>
      </c>
      <c r="Q226" s="121">
        <f t="shared" si="268"/>
        <v>0</v>
      </c>
      <c r="R226" s="135">
        <v>13.5</v>
      </c>
      <c r="S226" s="136">
        <v>6.5</v>
      </c>
      <c r="T226" s="120">
        <f t="shared" si="269"/>
        <v>10</v>
      </c>
      <c r="U226" s="121">
        <f t="shared" si="270"/>
        <v>6</v>
      </c>
      <c r="V226" s="135">
        <v>14</v>
      </c>
      <c r="W226" s="136">
        <v>9.5</v>
      </c>
      <c r="X226" s="120">
        <f t="shared" si="271"/>
        <v>11.75</v>
      </c>
      <c r="Y226" s="121">
        <f t="shared" si="272"/>
        <v>5</v>
      </c>
      <c r="Z226" s="124">
        <f t="shared" si="273"/>
        <v>9.75</v>
      </c>
      <c r="AA226" s="125">
        <f t="shared" si="274"/>
        <v>11</v>
      </c>
      <c r="AB226" s="136">
        <v>16</v>
      </c>
      <c r="AC226" s="126">
        <f t="shared" si="275"/>
        <v>16</v>
      </c>
      <c r="AD226" s="127">
        <f t="shared" si="276"/>
        <v>3</v>
      </c>
      <c r="AE226" s="135">
        <v>10</v>
      </c>
      <c r="AF226" s="136">
        <v>2</v>
      </c>
      <c r="AG226" s="120">
        <f t="shared" si="277"/>
        <v>6</v>
      </c>
      <c r="AH226" s="121">
        <f t="shared" si="278"/>
        <v>0</v>
      </c>
      <c r="AI226" s="135">
        <v>12</v>
      </c>
      <c r="AJ226" s="136">
        <v>5.25</v>
      </c>
      <c r="AK226" s="120">
        <f t="shared" si="279"/>
        <v>8.625</v>
      </c>
      <c r="AL226" s="121">
        <f t="shared" si="280"/>
        <v>0</v>
      </c>
      <c r="AM226" s="128">
        <f t="shared" si="281"/>
        <v>9.0500000000000007</v>
      </c>
      <c r="AN226" s="129">
        <f t="shared" si="282"/>
        <v>3</v>
      </c>
      <c r="AO226" s="135">
        <v>12.5</v>
      </c>
      <c r="AP226" s="136">
        <v>1</v>
      </c>
      <c r="AQ226" s="120">
        <f t="shared" si="283"/>
        <v>6.75</v>
      </c>
      <c r="AR226" s="121">
        <f t="shared" si="284"/>
        <v>0</v>
      </c>
      <c r="AS226" s="135">
        <v>12</v>
      </c>
      <c r="AT226" s="136">
        <v>13.5</v>
      </c>
      <c r="AU226" s="120">
        <f t="shared" si="285"/>
        <v>12.75</v>
      </c>
      <c r="AV226" s="121">
        <f t="shared" si="286"/>
        <v>1</v>
      </c>
      <c r="AW226" s="128">
        <f t="shared" si="287"/>
        <v>8.75</v>
      </c>
      <c r="AX226" s="129">
        <f t="shared" si="288"/>
        <v>1</v>
      </c>
      <c r="AY226" s="137">
        <v>11</v>
      </c>
      <c r="AZ226" s="131">
        <f t="shared" si="289"/>
        <v>11</v>
      </c>
      <c r="BA226" s="132">
        <f t="shared" si="290"/>
        <v>1</v>
      </c>
      <c r="BB226" s="128">
        <f t="shared" si="291"/>
        <v>11</v>
      </c>
      <c r="BC226" s="129">
        <f t="shared" si="292"/>
        <v>1</v>
      </c>
      <c r="BD226" s="133">
        <f t="shared" si="293"/>
        <v>9.4</v>
      </c>
      <c r="BE226" s="134">
        <f t="shared" si="294"/>
        <v>16</v>
      </c>
      <c r="BF226" s="149"/>
      <c r="BG226" s="150"/>
      <c r="BH226" s="142">
        <f t="shared" si="295"/>
        <v>0</v>
      </c>
      <c r="BI226" s="143">
        <f t="shared" si="296"/>
        <v>0</v>
      </c>
      <c r="BJ226" s="149"/>
      <c r="BK226" s="150"/>
      <c r="BL226" s="142">
        <f t="shared" si="297"/>
        <v>0</v>
      </c>
      <c r="BM226" s="143">
        <f t="shared" si="298"/>
        <v>0</v>
      </c>
      <c r="BN226" s="149"/>
      <c r="BO226" s="150"/>
      <c r="BP226" s="142">
        <f t="shared" si="320"/>
        <v>0</v>
      </c>
      <c r="BQ226" s="143">
        <f t="shared" si="321"/>
        <v>0</v>
      </c>
      <c r="BR226" s="149"/>
      <c r="BS226" s="150"/>
      <c r="BT226" s="142">
        <f t="shared" si="299"/>
        <v>0</v>
      </c>
      <c r="BU226" s="143">
        <f t="shared" si="300"/>
        <v>0</v>
      </c>
      <c r="BV226" s="144">
        <f t="shared" si="301"/>
        <v>0</v>
      </c>
      <c r="BW226" s="145">
        <f t="shared" si="302"/>
        <v>0</v>
      </c>
      <c r="BX226" s="149"/>
      <c r="BY226" s="150"/>
      <c r="BZ226" s="142">
        <f t="shared" si="303"/>
        <v>0</v>
      </c>
      <c r="CA226" s="143">
        <f t="shared" si="304"/>
        <v>0</v>
      </c>
      <c r="CB226" s="146">
        <f t="shared" si="305"/>
        <v>0</v>
      </c>
      <c r="CC226" s="145">
        <f t="shared" si="306"/>
        <v>0</v>
      </c>
      <c r="CD226" s="150"/>
      <c r="CE226" s="147">
        <f t="shared" si="307"/>
        <v>0</v>
      </c>
      <c r="CF226" s="148">
        <f t="shared" si="308"/>
        <v>0</v>
      </c>
      <c r="CG226" s="146">
        <f t="shared" si="309"/>
        <v>0</v>
      </c>
      <c r="CH226" s="145">
        <f t="shared" si="310"/>
        <v>0</v>
      </c>
      <c r="CI226" s="149"/>
      <c r="CJ226" s="150"/>
      <c r="CK226" s="142">
        <f t="shared" si="311"/>
        <v>0</v>
      </c>
      <c r="CL226" s="143">
        <f t="shared" si="312"/>
        <v>0</v>
      </c>
      <c r="CM226" s="146">
        <f t="shared" si="313"/>
        <v>0</v>
      </c>
      <c r="CN226" s="145">
        <f t="shared" si="314"/>
        <v>0</v>
      </c>
      <c r="CO226" s="21">
        <f t="shared" si="315"/>
        <v>0</v>
      </c>
      <c r="CP226" s="22">
        <f t="shared" si="316"/>
        <v>0</v>
      </c>
      <c r="CQ226" s="2">
        <f t="shared" si="259"/>
        <v>9.4</v>
      </c>
      <c r="CR226" s="3">
        <f t="shared" si="260"/>
        <v>16</v>
      </c>
      <c r="CS226" s="4">
        <f t="shared" si="261"/>
        <v>0</v>
      </c>
      <c r="CT226" s="5">
        <f t="shared" si="262"/>
        <v>0</v>
      </c>
      <c r="CU226" s="23">
        <f t="shared" si="263"/>
        <v>4.7</v>
      </c>
      <c r="CV226" s="6">
        <f t="shared" si="264"/>
        <v>16</v>
      </c>
      <c r="CW226" s="20">
        <f t="shared" si="317"/>
        <v>76</v>
      </c>
      <c r="CX226" s="9" t="str">
        <f t="shared" si="318"/>
        <v>مؤجل(ة)</v>
      </c>
      <c r="CZ226" s="16"/>
      <c r="DA226" s="12"/>
    </row>
    <row r="227" spans="1:105" ht="29.25" hidden="1" customHeight="1" thickBot="1">
      <c r="B227" s="164">
        <f t="shared" si="319"/>
        <v>36</v>
      </c>
      <c r="C227" s="158"/>
      <c r="D227" s="165"/>
      <c r="E227" s="34"/>
      <c r="F227" s="32"/>
      <c r="G227" s="33"/>
      <c r="H227" s="28"/>
      <c r="I227" s="29"/>
      <c r="J227" s="30"/>
      <c r="K227" s="31"/>
      <c r="L227" s="18">
        <f t="shared" si="265"/>
        <v>0</v>
      </c>
      <c r="M227" s="19">
        <f t="shared" si="266"/>
        <v>0</v>
      </c>
      <c r="N227" s="149"/>
      <c r="O227" s="150"/>
      <c r="P227" s="120">
        <f t="shared" si="267"/>
        <v>0</v>
      </c>
      <c r="Q227" s="121">
        <f t="shared" si="268"/>
        <v>0</v>
      </c>
      <c r="R227" s="135"/>
      <c r="S227" s="136"/>
      <c r="T227" s="120">
        <f t="shared" si="269"/>
        <v>0</v>
      </c>
      <c r="U227" s="121">
        <f t="shared" si="270"/>
        <v>0</v>
      </c>
      <c r="V227" s="135"/>
      <c r="W227" s="136"/>
      <c r="X227" s="120">
        <f t="shared" si="271"/>
        <v>0</v>
      </c>
      <c r="Y227" s="121">
        <f t="shared" si="272"/>
        <v>0</v>
      </c>
      <c r="Z227" s="124">
        <f t="shared" si="273"/>
        <v>0</v>
      </c>
      <c r="AA227" s="125">
        <f t="shared" si="274"/>
        <v>0</v>
      </c>
      <c r="AB227" s="136"/>
      <c r="AC227" s="126">
        <f t="shared" si="275"/>
        <v>0</v>
      </c>
      <c r="AD227" s="127">
        <f t="shared" si="276"/>
        <v>0</v>
      </c>
      <c r="AE227" s="135"/>
      <c r="AF227" s="136"/>
      <c r="AG227" s="120">
        <f t="shared" si="277"/>
        <v>0</v>
      </c>
      <c r="AH227" s="121">
        <f t="shared" si="278"/>
        <v>0</v>
      </c>
      <c r="AI227" s="135"/>
      <c r="AJ227" s="136"/>
      <c r="AK227" s="120">
        <f t="shared" si="279"/>
        <v>0</v>
      </c>
      <c r="AL227" s="121">
        <f t="shared" si="280"/>
        <v>0</v>
      </c>
      <c r="AM227" s="128">
        <f t="shared" si="281"/>
        <v>0</v>
      </c>
      <c r="AN227" s="129">
        <f t="shared" si="282"/>
        <v>0</v>
      </c>
      <c r="AO227" s="135"/>
      <c r="AP227" s="136"/>
      <c r="AQ227" s="120">
        <f t="shared" si="283"/>
        <v>0</v>
      </c>
      <c r="AR227" s="121">
        <f t="shared" si="284"/>
        <v>0</v>
      </c>
      <c r="AS227" s="135"/>
      <c r="AT227" s="136"/>
      <c r="AU227" s="120">
        <f t="shared" si="285"/>
        <v>0</v>
      </c>
      <c r="AV227" s="121">
        <f t="shared" si="286"/>
        <v>0</v>
      </c>
      <c r="AW227" s="128">
        <f t="shared" si="287"/>
        <v>0</v>
      </c>
      <c r="AX227" s="129">
        <f t="shared" si="288"/>
        <v>0</v>
      </c>
      <c r="AY227" s="137"/>
      <c r="AZ227" s="131">
        <f t="shared" si="289"/>
        <v>0</v>
      </c>
      <c r="BA227" s="132">
        <f t="shared" si="290"/>
        <v>0</v>
      </c>
      <c r="BB227" s="128">
        <f t="shared" si="291"/>
        <v>0</v>
      </c>
      <c r="BC227" s="129">
        <f t="shared" si="292"/>
        <v>0</v>
      </c>
      <c r="BD227" s="133">
        <f t="shared" si="293"/>
        <v>0</v>
      </c>
      <c r="BE227" s="134">
        <f t="shared" si="294"/>
        <v>0</v>
      </c>
      <c r="BF227" s="149"/>
      <c r="BG227" s="150"/>
      <c r="BH227" s="142">
        <f t="shared" si="295"/>
        <v>0</v>
      </c>
      <c r="BI227" s="143">
        <f t="shared" si="296"/>
        <v>0</v>
      </c>
      <c r="BJ227" s="149"/>
      <c r="BK227" s="150"/>
      <c r="BL227" s="142">
        <f t="shared" si="297"/>
        <v>0</v>
      </c>
      <c r="BM227" s="143">
        <f t="shared" si="298"/>
        <v>0</v>
      </c>
      <c r="BN227" s="149"/>
      <c r="BO227" s="150"/>
      <c r="BP227" s="142">
        <f t="shared" si="320"/>
        <v>0</v>
      </c>
      <c r="BQ227" s="143">
        <f t="shared" si="321"/>
        <v>0</v>
      </c>
      <c r="BR227" s="149"/>
      <c r="BS227" s="150"/>
      <c r="BT227" s="142">
        <f t="shared" si="299"/>
        <v>0</v>
      </c>
      <c r="BU227" s="143">
        <f t="shared" si="300"/>
        <v>0</v>
      </c>
      <c r="BV227" s="144">
        <f t="shared" si="301"/>
        <v>0</v>
      </c>
      <c r="BW227" s="145">
        <f t="shared" si="302"/>
        <v>0</v>
      </c>
      <c r="BX227" s="149"/>
      <c r="BY227" s="150"/>
      <c r="BZ227" s="142">
        <f t="shared" si="303"/>
        <v>0</v>
      </c>
      <c r="CA227" s="143">
        <f t="shared" si="304"/>
        <v>0</v>
      </c>
      <c r="CB227" s="146">
        <f t="shared" si="305"/>
        <v>0</v>
      </c>
      <c r="CC227" s="145">
        <f t="shared" si="306"/>
        <v>0</v>
      </c>
      <c r="CD227" s="150"/>
      <c r="CE227" s="147">
        <f t="shared" si="307"/>
        <v>0</v>
      </c>
      <c r="CF227" s="148">
        <f t="shared" si="308"/>
        <v>0</v>
      </c>
      <c r="CG227" s="146">
        <f t="shared" si="309"/>
        <v>0</v>
      </c>
      <c r="CH227" s="145">
        <f t="shared" si="310"/>
        <v>0</v>
      </c>
      <c r="CI227" s="149"/>
      <c r="CJ227" s="150"/>
      <c r="CK227" s="142">
        <f t="shared" si="311"/>
        <v>0</v>
      </c>
      <c r="CL227" s="143">
        <f t="shared" si="312"/>
        <v>0</v>
      </c>
      <c r="CM227" s="146">
        <f t="shared" si="313"/>
        <v>0</v>
      </c>
      <c r="CN227" s="145">
        <f t="shared" si="314"/>
        <v>0</v>
      </c>
      <c r="CO227" s="21">
        <f t="shared" si="315"/>
        <v>0</v>
      </c>
      <c r="CP227" s="22">
        <f t="shared" si="316"/>
        <v>0</v>
      </c>
      <c r="CQ227" s="2">
        <f t="shared" si="259"/>
        <v>0</v>
      </c>
      <c r="CR227" s="3">
        <f t="shared" si="260"/>
        <v>0</v>
      </c>
      <c r="CS227" s="4">
        <f t="shared" si="261"/>
        <v>0</v>
      </c>
      <c r="CT227" s="5">
        <f t="shared" si="262"/>
        <v>0</v>
      </c>
      <c r="CU227" s="23">
        <f t="shared" si="263"/>
        <v>0</v>
      </c>
      <c r="CV227" s="6">
        <f t="shared" si="264"/>
        <v>0</v>
      </c>
      <c r="CW227" s="20">
        <f t="shared" si="317"/>
        <v>0</v>
      </c>
      <c r="CX227" s="9" t="str">
        <f t="shared" si="318"/>
        <v>مؤجل(ة)</v>
      </c>
      <c r="CY227" s="10"/>
      <c r="CZ227" s="15"/>
      <c r="DA227" s="12"/>
    </row>
    <row r="228" spans="1:105" ht="29.25" hidden="1" customHeight="1" thickBot="1">
      <c r="B228" s="164">
        <f t="shared" si="319"/>
        <v>37</v>
      </c>
      <c r="C228" s="158"/>
      <c r="D228" s="165"/>
      <c r="E228" s="11"/>
      <c r="F228" s="32"/>
      <c r="G228" s="33"/>
      <c r="H228" s="28"/>
      <c r="I228" s="29"/>
      <c r="J228" s="30"/>
      <c r="K228" s="31"/>
      <c r="L228" s="18">
        <f t="shared" si="265"/>
        <v>0</v>
      </c>
      <c r="M228" s="19">
        <f t="shared" si="266"/>
        <v>0</v>
      </c>
      <c r="N228" s="149"/>
      <c r="O228" s="150"/>
      <c r="P228" s="120">
        <f t="shared" si="267"/>
        <v>0</v>
      </c>
      <c r="Q228" s="121">
        <f t="shared" si="268"/>
        <v>0</v>
      </c>
      <c r="R228" s="135"/>
      <c r="S228" s="136"/>
      <c r="T228" s="120">
        <f t="shared" si="269"/>
        <v>0</v>
      </c>
      <c r="U228" s="121">
        <f t="shared" si="270"/>
        <v>0</v>
      </c>
      <c r="V228" s="135"/>
      <c r="W228" s="136"/>
      <c r="X228" s="120">
        <f t="shared" si="271"/>
        <v>0</v>
      </c>
      <c r="Y228" s="121">
        <f t="shared" si="272"/>
        <v>0</v>
      </c>
      <c r="Z228" s="124">
        <f t="shared" si="273"/>
        <v>0</v>
      </c>
      <c r="AA228" s="125">
        <f t="shared" si="274"/>
        <v>0</v>
      </c>
      <c r="AB228" s="136"/>
      <c r="AC228" s="126">
        <f t="shared" si="275"/>
        <v>0</v>
      </c>
      <c r="AD228" s="127">
        <f t="shared" si="276"/>
        <v>0</v>
      </c>
      <c r="AE228" s="135"/>
      <c r="AF228" s="136"/>
      <c r="AG228" s="120">
        <f t="shared" si="277"/>
        <v>0</v>
      </c>
      <c r="AH228" s="121">
        <f t="shared" si="278"/>
        <v>0</v>
      </c>
      <c r="AI228" s="135"/>
      <c r="AJ228" s="136"/>
      <c r="AK228" s="120">
        <f t="shared" si="279"/>
        <v>0</v>
      </c>
      <c r="AL228" s="121">
        <f t="shared" si="280"/>
        <v>0</v>
      </c>
      <c r="AM228" s="128">
        <f t="shared" si="281"/>
        <v>0</v>
      </c>
      <c r="AN228" s="129">
        <f t="shared" si="282"/>
        <v>0</v>
      </c>
      <c r="AO228" s="135"/>
      <c r="AP228" s="136"/>
      <c r="AQ228" s="120">
        <f t="shared" si="283"/>
        <v>0</v>
      </c>
      <c r="AR228" s="121">
        <f t="shared" si="284"/>
        <v>0</v>
      </c>
      <c r="AS228" s="135"/>
      <c r="AT228" s="136"/>
      <c r="AU228" s="120">
        <f t="shared" si="285"/>
        <v>0</v>
      </c>
      <c r="AV228" s="121">
        <f t="shared" si="286"/>
        <v>0</v>
      </c>
      <c r="AW228" s="128">
        <f t="shared" si="287"/>
        <v>0</v>
      </c>
      <c r="AX228" s="129">
        <f t="shared" si="288"/>
        <v>0</v>
      </c>
      <c r="AY228" s="137"/>
      <c r="AZ228" s="131">
        <f t="shared" si="289"/>
        <v>0</v>
      </c>
      <c r="BA228" s="132">
        <f t="shared" si="290"/>
        <v>0</v>
      </c>
      <c r="BB228" s="128">
        <f t="shared" si="291"/>
        <v>0</v>
      </c>
      <c r="BC228" s="129">
        <f t="shared" si="292"/>
        <v>0</v>
      </c>
      <c r="BD228" s="133">
        <f t="shared" si="293"/>
        <v>0</v>
      </c>
      <c r="BE228" s="134">
        <f t="shared" si="294"/>
        <v>0</v>
      </c>
      <c r="BF228" s="149"/>
      <c r="BG228" s="150"/>
      <c r="BH228" s="142">
        <f t="shared" si="295"/>
        <v>0</v>
      </c>
      <c r="BI228" s="143">
        <f t="shared" si="296"/>
        <v>0</v>
      </c>
      <c r="BJ228" s="149"/>
      <c r="BK228" s="150"/>
      <c r="BL228" s="142">
        <f t="shared" si="297"/>
        <v>0</v>
      </c>
      <c r="BM228" s="143">
        <f t="shared" si="298"/>
        <v>0</v>
      </c>
      <c r="BN228" s="149"/>
      <c r="BO228" s="150"/>
      <c r="BP228" s="142">
        <f t="shared" si="320"/>
        <v>0</v>
      </c>
      <c r="BQ228" s="143">
        <f t="shared" si="321"/>
        <v>0</v>
      </c>
      <c r="BR228" s="149"/>
      <c r="BS228" s="150"/>
      <c r="BT228" s="142">
        <f t="shared" si="299"/>
        <v>0</v>
      </c>
      <c r="BU228" s="143">
        <f t="shared" si="300"/>
        <v>0</v>
      </c>
      <c r="BV228" s="144">
        <f t="shared" si="301"/>
        <v>0</v>
      </c>
      <c r="BW228" s="145">
        <f t="shared" si="302"/>
        <v>0</v>
      </c>
      <c r="BX228" s="149"/>
      <c r="BY228" s="150"/>
      <c r="BZ228" s="142">
        <f t="shared" si="303"/>
        <v>0</v>
      </c>
      <c r="CA228" s="143">
        <f t="shared" si="304"/>
        <v>0</v>
      </c>
      <c r="CB228" s="146">
        <f t="shared" si="305"/>
        <v>0</v>
      </c>
      <c r="CC228" s="145">
        <f t="shared" si="306"/>
        <v>0</v>
      </c>
      <c r="CD228" s="150"/>
      <c r="CE228" s="147">
        <f t="shared" si="307"/>
        <v>0</v>
      </c>
      <c r="CF228" s="148">
        <f t="shared" si="308"/>
        <v>0</v>
      </c>
      <c r="CG228" s="146">
        <f t="shared" si="309"/>
        <v>0</v>
      </c>
      <c r="CH228" s="145">
        <f t="shared" si="310"/>
        <v>0</v>
      </c>
      <c r="CI228" s="149"/>
      <c r="CJ228" s="150"/>
      <c r="CK228" s="142">
        <f t="shared" si="311"/>
        <v>0</v>
      </c>
      <c r="CL228" s="143">
        <f t="shared" si="312"/>
        <v>0</v>
      </c>
      <c r="CM228" s="146">
        <f t="shared" si="313"/>
        <v>0</v>
      </c>
      <c r="CN228" s="145">
        <f t="shared" si="314"/>
        <v>0</v>
      </c>
      <c r="CO228" s="21">
        <f t="shared" si="315"/>
        <v>0</v>
      </c>
      <c r="CP228" s="22">
        <f t="shared" si="316"/>
        <v>0</v>
      </c>
      <c r="CQ228" s="2">
        <f t="shared" si="259"/>
        <v>0</v>
      </c>
      <c r="CR228" s="3">
        <f t="shared" si="260"/>
        <v>0</v>
      </c>
      <c r="CS228" s="4">
        <f t="shared" si="261"/>
        <v>0</v>
      </c>
      <c r="CT228" s="5">
        <f t="shared" si="262"/>
        <v>0</v>
      </c>
      <c r="CU228" s="23">
        <f t="shared" si="263"/>
        <v>0</v>
      </c>
      <c r="CV228" s="6">
        <f t="shared" si="264"/>
        <v>0</v>
      </c>
      <c r="CW228" s="20">
        <f t="shared" si="317"/>
        <v>0</v>
      </c>
      <c r="CX228" s="9" t="str">
        <f t="shared" si="318"/>
        <v>مؤجل(ة)</v>
      </c>
      <c r="CZ228" s="16"/>
      <c r="DA228" s="12"/>
    </row>
    <row r="229" spans="1:105" ht="29.25" hidden="1" customHeight="1" thickBot="1">
      <c r="B229" s="164">
        <f t="shared" si="319"/>
        <v>38</v>
      </c>
      <c r="C229" s="158"/>
      <c r="D229" s="165"/>
      <c r="E229" s="13"/>
      <c r="F229" s="32"/>
      <c r="G229" s="33"/>
      <c r="H229" s="28"/>
      <c r="I229" s="29"/>
      <c r="J229" s="30"/>
      <c r="K229" s="31"/>
      <c r="L229" s="18">
        <f t="shared" si="265"/>
        <v>0</v>
      </c>
      <c r="M229" s="19">
        <f t="shared" si="266"/>
        <v>0</v>
      </c>
      <c r="N229" s="149"/>
      <c r="O229" s="150"/>
      <c r="P229" s="120">
        <f t="shared" si="267"/>
        <v>0</v>
      </c>
      <c r="Q229" s="121">
        <f t="shared" si="268"/>
        <v>0</v>
      </c>
      <c r="R229" s="135"/>
      <c r="S229" s="136"/>
      <c r="T229" s="120">
        <f t="shared" si="269"/>
        <v>0</v>
      </c>
      <c r="U229" s="121">
        <f t="shared" si="270"/>
        <v>0</v>
      </c>
      <c r="V229" s="135"/>
      <c r="W229" s="136"/>
      <c r="X229" s="120">
        <f t="shared" si="271"/>
        <v>0</v>
      </c>
      <c r="Y229" s="121">
        <f t="shared" si="272"/>
        <v>0</v>
      </c>
      <c r="Z229" s="124">
        <f t="shared" si="273"/>
        <v>0</v>
      </c>
      <c r="AA229" s="125">
        <f t="shared" si="274"/>
        <v>0</v>
      </c>
      <c r="AB229" s="136"/>
      <c r="AC229" s="126">
        <f t="shared" si="275"/>
        <v>0</v>
      </c>
      <c r="AD229" s="127">
        <f t="shared" si="276"/>
        <v>0</v>
      </c>
      <c r="AE229" s="135"/>
      <c r="AF229" s="136"/>
      <c r="AG229" s="120">
        <f t="shared" si="277"/>
        <v>0</v>
      </c>
      <c r="AH229" s="121">
        <f t="shared" si="278"/>
        <v>0</v>
      </c>
      <c r="AI229" s="135"/>
      <c r="AJ229" s="136"/>
      <c r="AK229" s="120">
        <f t="shared" si="279"/>
        <v>0</v>
      </c>
      <c r="AL229" s="121">
        <f t="shared" si="280"/>
        <v>0</v>
      </c>
      <c r="AM229" s="128">
        <f t="shared" si="281"/>
        <v>0</v>
      </c>
      <c r="AN229" s="129">
        <f t="shared" si="282"/>
        <v>0</v>
      </c>
      <c r="AO229" s="135"/>
      <c r="AP229" s="136"/>
      <c r="AQ229" s="120">
        <f t="shared" si="283"/>
        <v>0</v>
      </c>
      <c r="AR229" s="121">
        <f t="shared" si="284"/>
        <v>0</v>
      </c>
      <c r="AS229" s="135"/>
      <c r="AT229" s="136"/>
      <c r="AU229" s="120">
        <f t="shared" si="285"/>
        <v>0</v>
      </c>
      <c r="AV229" s="121">
        <f t="shared" si="286"/>
        <v>0</v>
      </c>
      <c r="AW229" s="128">
        <f t="shared" si="287"/>
        <v>0</v>
      </c>
      <c r="AX229" s="129">
        <f t="shared" si="288"/>
        <v>0</v>
      </c>
      <c r="AY229" s="137"/>
      <c r="AZ229" s="131">
        <f t="shared" si="289"/>
        <v>0</v>
      </c>
      <c r="BA229" s="132">
        <f t="shared" si="290"/>
        <v>0</v>
      </c>
      <c r="BB229" s="128">
        <f t="shared" si="291"/>
        <v>0</v>
      </c>
      <c r="BC229" s="129">
        <f t="shared" si="292"/>
        <v>0</v>
      </c>
      <c r="BD229" s="133">
        <f t="shared" si="293"/>
        <v>0</v>
      </c>
      <c r="BE229" s="134">
        <f t="shared" si="294"/>
        <v>0</v>
      </c>
      <c r="BF229" s="149"/>
      <c r="BG229" s="150"/>
      <c r="BH229" s="142">
        <f t="shared" si="295"/>
        <v>0</v>
      </c>
      <c r="BI229" s="143">
        <f t="shared" si="296"/>
        <v>0</v>
      </c>
      <c r="BJ229" s="149"/>
      <c r="BK229" s="150"/>
      <c r="BL229" s="142">
        <f t="shared" si="297"/>
        <v>0</v>
      </c>
      <c r="BM229" s="143">
        <f t="shared" si="298"/>
        <v>0</v>
      </c>
      <c r="BN229" s="149"/>
      <c r="BO229" s="150"/>
      <c r="BP229" s="142">
        <f t="shared" si="320"/>
        <v>0</v>
      </c>
      <c r="BQ229" s="143">
        <f t="shared" si="321"/>
        <v>0</v>
      </c>
      <c r="BR229" s="149"/>
      <c r="BS229" s="150"/>
      <c r="BT229" s="142">
        <f t="shared" si="299"/>
        <v>0</v>
      </c>
      <c r="BU229" s="143">
        <f t="shared" si="300"/>
        <v>0</v>
      </c>
      <c r="BV229" s="144">
        <f t="shared" si="301"/>
        <v>0</v>
      </c>
      <c r="BW229" s="145">
        <f t="shared" si="302"/>
        <v>0</v>
      </c>
      <c r="BX229" s="149"/>
      <c r="BY229" s="150"/>
      <c r="BZ229" s="142">
        <f t="shared" si="303"/>
        <v>0</v>
      </c>
      <c r="CA229" s="143">
        <f t="shared" si="304"/>
        <v>0</v>
      </c>
      <c r="CB229" s="146">
        <f t="shared" si="305"/>
        <v>0</v>
      </c>
      <c r="CC229" s="145">
        <f t="shared" si="306"/>
        <v>0</v>
      </c>
      <c r="CD229" s="150"/>
      <c r="CE229" s="147">
        <f t="shared" si="307"/>
        <v>0</v>
      </c>
      <c r="CF229" s="148">
        <f t="shared" si="308"/>
        <v>0</v>
      </c>
      <c r="CG229" s="146">
        <f t="shared" si="309"/>
        <v>0</v>
      </c>
      <c r="CH229" s="145">
        <f t="shared" si="310"/>
        <v>0</v>
      </c>
      <c r="CI229" s="149"/>
      <c r="CJ229" s="150"/>
      <c r="CK229" s="142">
        <f t="shared" si="311"/>
        <v>0</v>
      </c>
      <c r="CL229" s="143">
        <f t="shared" si="312"/>
        <v>0</v>
      </c>
      <c r="CM229" s="146">
        <f t="shared" si="313"/>
        <v>0</v>
      </c>
      <c r="CN229" s="145">
        <f t="shared" si="314"/>
        <v>0</v>
      </c>
      <c r="CO229" s="21">
        <f t="shared" si="315"/>
        <v>0</v>
      </c>
      <c r="CP229" s="22">
        <f t="shared" si="316"/>
        <v>0</v>
      </c>
      <c r="CQ229" s="2">
        <f t="shared" si="259"/>
        <v>0</v>
      </c>
      <c r="CR229" s="3">
        <f t="shared" si="260"/>
        <v>0</v>
      </c>
      <c r="CS229" s="4">
        <f t="shared" si="261"/>
        <v>0</v>
      </c>
      <c r="CT229" s="5">
        <f t="shared" si="262"/>
        <v>0</v>
      </c>
      <c r="CU229" s="23">
        <f t="shared" si="263"/>
        <v>0</v>
      </c>
      <c r="CV229" s="6">
        <f t="shared" si="264"/>
        <v>0</v>
      </c>
      <c r="CW229" s="20">
        <f t="shared" si="317"/>
        <v>0</v>
      </c>
      <c r="CX229" s="9" t="str">
        <f t="shared" si="318"/>
        <v>مؤجل(ة)</v>
      </c>
      <c r="CY229" s="10"/>
      <c r="CZ229" s="15"/>
      <c r="DA229" s="12"/>
    </row>
    <row r="230" spans="1:105" ht="29.25" hidden="1" customHeight="1" thickBot="1">
      <c r="B230" s="164">
        <f t="shared" si="319"/>
        <v>39</v>
      </c>
      <c r="C230" s="179"/>
      <c r="D230" s="165"/>
      <c r="E230" s="13"/>
      <c r="F230" s="32"/>
      <c r="G230" s="33"/>
      <c r="H230" s="28"/>
      <c r="I230" s="29"/>
      <c r="J230" s="30"/>
      <c r="K230" s="31"/>
      <c r="L230" s="18">
        <f t="shared" si="265"/>
        <v>0</v>
      </c>
      <c r="M230" s="19">
        <f t="shared" si="266"/>
        <v>0</v>
      </c>
      <c r="N230" s="149"/>
      <c r="O230" s="150"/>
      <c r="P230" s="120">
        <f t="shared" si="267"/>
        <v>0</v>
      </c>
      <c r="Q230" s="121">
        <f t="shared" si="268"/>
        <v>0</v>
      </c>
      <c r="R230" s="135"/>
      <c r="S230" s="136"/>
      <c r="T230" s="120">
        <f t="shared" si="269"/>
        <v>0</v>
      </c>
      <c r="U230" s="121">
        <f t="shared" si="270"/>
        <v>0</v>
      </c>
      <c r="V230" s="135"/>
      <c r="W230" s="136"/>
      <c r="X230" s="120">
        <f t="shared" si="271"/>
        <v>0</v>
      </c>
      <c r="Y230" s="121">
        <f t="shared" si="272"/>
        <v>0</v>
      </c>
      <c r="Z230" s="124">
        <f t="shared" si="273"/>
        <v>0</v>
      </c>
      <c r="AA230" s="125">
        <f t="shared" si="274"/>
        <v>0</v>
      </c>
      <c r="AB230" s="136"/>
      <c r="AC230" s="126">
        <f t="shared" si="275"/>
        <v>0</v>
      </c>
      <c r="AD230" s="127">
        <f t="shared" si="276"/>
        <v>0</v>
      </c>
      <c r="AE230" s="135"/>
      <c r="AF230" s="136"/>
      <c r="AG230" s="120">
        <f t="shared" si="277"/>
        <v>0</v>
      </c>
      <c r="AH230" s="121">
        <f t="shared" si="278"/>
        <v>0</v>
      </c>
      <c r="AI230" s="135"/>
      <c r="AJ230" s="136"/>
      <c r="AK230" s="120">
        <f t="shared" si="279"/>
        <v>0</v>
      </c>
      <c r="AL230" s="121">
        <f t="shared" si="280"/>
        <v>0</v>
      </c>
      <c r="AM230" s="128">
        <f t="shared" si="281"/>
        <v>0</v>
      </c>
      <c r="AN230" s="129">
        <f t="shared" si="282"/>
        <v>0</v>
      </c>
      <c r="AO230" s="135"/>
      <c r="AP230" s="136"/>
      <c r="AQ230" s="120">
        <f t="shared" si="283"/>
        <v>0</v>
      </c>
      <c r="AR230" s="121">
        <f t="shared" si="284"/>
        <v>0</v>
      </c>
      <c r="AS230" s="135"/>
      <c r="AT230" s="136"/>
      <c r="AU230" s="120">
        <f t="shared" si="285"/>
        <v>0</v>
      </c>
      <c r="AV230" s="121">
        <f t="shared" si="286"/>
        <v>0</v>
      </c>
      <c r="AW230" s="128">
        <f t="shared" si="287"/>
        <v>0</v>
      </c>
      <c r="AX230" s="129">
        <f t="shared" si="288"/>
        <v>0</v>
      </c>
      <c r="AY230" s="137"/>
      <c r="AZ230" s="131">
        <f t="shared" si="289"/>
        <v>0</v>
      </c>
      <c r="BA230" s="132">
        <f t="shared" si="290"/>
        <v>0</v>
      </c>
      <c r="BB230" s="128">
        <f t="shared" si="291"/>
        <v>0</v>
      </c>
      <c r="BC230" s="129">
        <f t="shared" si="292"/>
        <v>0</v>
      </c>
      <c r="BD230" s="133">
        <f t="shared" si="293"/>
        <v>0</v>
      </c>
      <c r="BE230" s="134">
        <f t="shared" si="294"/>
        <v>0</v>
      </c>
      <c r="BF230" s="149"/>
      <c r="BG230" s="150"/>
      <c r="BH230" s="142">
        <f t="shared" si="295"/>
        <v>0</v>
      </c>
      <c r="BI230" s="143">
        <f t="shared" si="296"/>
        <v>0</v>
      </c>
      <c r="BJ230" s="149"/>
      <c r="BK230" s="150"/>
      <c r="BL230" s="142">
        <f t="shared" si="297"/>
        <v>0</v>
      </c>
      <c r="BM230" s="143">
        <f t="shared" si="298"/>
        <v>0</v>
      </c>
      <c r="BN230" s="149"/>
      <c r="BO230" s="150"/>
      <c r="BP230" s="142">
        <f t="shared" si="320"/>
        <v>0</v>
      </c>
      <c r="BQ230" s="143">
        <f t="shared" si="321"/>
        <v>0</v>
      </c>
      <c r="BR230" s="149"/>
      <c r="BS230" s="150"/>
      <c r="BT230" s="142">
        <f t="shared" si="299"/>
        <v>0</v>
      </c>
      <c r="BU230" s="143">
        <f t="shared" si="300"/>
        <v>0</v>
      </c>
      <c r="BV230" s="144">
        <f t="shared" si="301"/>
        <v>0</v>
      </c>
      <c r="BW230" s="145">
        <f t="shared" si="302"/>
        <v>0</v>
      </c>
      <c r="BX230" s="149"/>
      <c r="BY230" s="150"/>
      <c r="BZ230" s="142">
        <f t="shared" si="303"/>
        <v>0</v>
      </c>
      <c r="CA230" s="143">
        <f t="shared" si="304"/>
        <v>0</v>
      </c>
      <c r="CB230" s="146">
        <f t="shared" si="305"/>
        <v>0</v>
      </c>
      <c r="CC230" s="145">
        <f t="shared" si="306"/>
        <v>0</v>
      </c>
      <c r="CD230" s="150"/>
      <c r="CE230" s="147">
        <f t="shared" si="307"/>
        <v>0</v>
      </c>
      <c r="CF230" s="148">
        <f t="shared" si="308"/>
        <v>0</v>
      </c>
      <c r="CG230" s="146">
        <f t="shared" si="309"/>
        <v>0</v>
      </c>
      <c r="CH230" s="145">
        <f t="shared" si="310"/>
        <v>0</v>
      </c>
      <c r="CI230" s="149"/>
      <c r="CJ230" s="150"/>
      <c r="CK230" s="142">
        <f t="shared" si="311"/>
        <v>0</v>
      </c>
      <c r="CL230" s="143">
        <f t="shared" si="312"/>
        <v>0</v>
      </c>
      <c r="CM230" s="146">
        <f t="shared" si="313"/>
        <v>0</v>
      </c>
      <c r="CN230" s="145">
        <f t="shared" si="314"/>
        <v>0</v>
      </c>
      <c r="CO230" s="21">
        <f t="shared" si="315"/>
        <v>0</v>
      </c>
      <c r="CP230" s="22">
        <f t="shared" si="316"/>
        <v>0</v>
      </c>
      <c r="CQ230" s="2">
        <f t="shared" si="259"/>
        <v>0</v>
      </c>
      <c r="CR230" s="3">
        <f t="shared" si="260"/>
        <v>0</v>
      </c>
      <c r="CS230" s="4">
        <f t="shared" si="261"/>
        <v>0</v>
      </c>
      <c r="CT230" s="5">
        <f t="shared" si="262"/>
        <v>0</v>
      </c>
      <c r="CU230" s="23">
        <f t="shared" si="263"/>
        <v>0</v>
      </c>
      <c r="CV230" s="6">
        <f t="shared" si="264"/>
        <v>0</v>
      </c>
      <c r="CW230" s="20">
        <f t="shared" si="317"/>
        <v>0</v>
      </c>
      <c r="CX230" s="9" t="str">
        <f t="shared" si="318"/>
        <v>مؤجل(ة)</v>
      </c>
      <c r="CY230" s="10"/>
      <c r="CZ230" s="15"/>
      <c r="DA230" s="12"/>
    </row>
    <row r="231" spans="1:105" ht="29.25" hidden="1" customHeight="1" thickBot="1">
      <c r="B231" s="164">
        <f>B230+1</f>
        <v>40</v>
      </c>
      <c r="C231" s="179"/>
      <c r="D231" s="165"/>
      <c r="E231" s="13"/>
      <c r="F231" s="32"/>
      <c r="G231" s="33"/>
      <c r="H231" s="28"/>
      <c r="I231" s="29"/>
      <c r="J231" s="30"/>
      <c r="K231" s="31"/>
      <c r="L231" s="18">
        <f t="shared" si="265"/>
        <v>0</v>
      </c>
      <c r="M231" s="19">
        <f t="shared" si="266"/>
        <v>0</v>
      </c>
      <c r="N231" s="149"/>
      <c r="O231" s="150"/>
      <c r="P231" s="120">
        <f t="shared" si="267"/>
        <v>0</v>
      </c>
      <c r="Q231" s="121">
        <f t="shared" si="268"/>
        <v>0</v>
      </c>
      <c r="R231" s="135"/>
      <c r="S231" s="136"/>
      <c r="T231" s="120">
        <f t="shared" si="269"/>
        <v>0</v>
      </c>
      <c r="U231" s="121">
        <f t="shared" si="270"/>
        <v>0</v>
      </c>
      <c r="V231" s="135"/>
      <c r="W231" s="136"/>
      <c r="X231" s="120">
        <f t="shared" si="271"/>
        <v>0</v>
      </c>
      <c r="Y231" s="121">
        <f t="shared" si="272"/>
        <v>0</v>
      </c>
      <c r="Z231" s="124">
        <f t="shared" si="273"/>
        <v>0</v>
      </c>
      <c r="AA231" s="125">
        <f t="shared" si="274"/>
        <v>0</v>
      </c>
      <c r="AB231" s="136"/>
      <c r="AC231" s="126">
        <f t="shared" si="275"/>
        <v>0</v>
      </c>
      <c r="AD231" s="127">
        <f t="shared" si="276"/>
        <v>0</v>
      </c>
      <c r="AE231" s="135"/>
      <c r="AF231" s="136"/>
      <c r="AG231" s="120">
        <f t="shared" si="277"/>
        <v>0</v>
      </c>
      <c r="AH231" s="121">
        <f t="shared" si="278"/>
        <v>0</v>
      </c>
      <c r="AI231" s="135"/>
      <c r="AJ231" s="136"/>
      <c r="AK231" s="120">
        <f t="shared" si="279"/>
        <v>0</v>
      </c>
      <c r="AL231" s="121">
        <f t="shared" si="280"/>
        <v>0</v>
      </c>
      <c r="AM231" s="128">
        <f t="shared" si="281"/>
        <v>0</v>
      </c>
      <c r="AN231" s="129">
        <f t="shared" si="282"/>
        <v>0</v>
      </c>
      <c r="AO231" s="135"/>
      <c r="AP231" s="136"/>
      <c r="AQ231" s="120">
        <f t="shared" si="283"/>
        <v>0</v>
      </c>
      <c r="AR231" s="121">
        <f t="shared" si="284"/>
        <v>0</v>
      </c>
      <c r="AS231" s="135"/>
      <c r="AT231" s="136"/>
      <c r="AU231" s="120">
        <f t="shared" si="285"/>
        <v>0</v>
      </c>
      <c r="AV231" s="121">
        <f t="shared" si="286"/>
        <v>0</v>
      </c>
      <c r="AW231" s="128">
        <f t="shared" si="287"/>
        <v>0</v>
      </c>
      <c r="AX231" s="129">
        <f t="shared" si="288"/>
        <v>0</v>
      </c>
      <c r="AY231" s="137"/>
      <c r="AZ231" s="131">
        <f t="shared" si="289"/>
        <v>0</v>
      </c>
      <c r="BA231" s="132">
        <f t="shared" si="290"/>
        <v>0</v>
      </c>
      <c r="BB231" s="128">
        <f t="shared" si="291"/>
        <v>0</v>
      </c>
      <c r="BC231" s="129">
        <f t="shared" si="292"/>
        <v>0</v>
      </c>
      <c r="BD231" s="133">
        <f t="shared" si="293"/>
        <v>0</v>
      </c>
      <c r="BE231" s="134">
        <f t="shared" si="294"/>
        <v>0</v>
      </c>
      <c r="BF231" s="149"/>
      <c r="BG231" s="150"/>
      <c r="BH231" s="142">
        <f t="shared" si="295"/>
        <v>0</v>
      </c>
      <c r="BI231" s="143">
        <f t="shared" si="296"/>
        <v>0</v>
      </c>
      <c r="BJ231" s="149"/>
      <c r="BK231" s="150"/>
      <c r="BL231" s="142">
        <f t="shared" si="297"/>
        <v>0</v>
      </c>
      <c r="BM231" s="143">
        <f t="shared" si="298"/>
        <v>0</v>
      </c>
      <c r="BN231" s="149"/>
      <c r="BO231" s="150"/>
      <c r="BP231" s="142">
        <f t="shared" si="320"/>
        <v>0</v>
      </c>
      <c r="BQ231" s="143">
        <f t="shared" si="321"/>
        <v>0</v>
      </c>
      <c r="BR231" s="149"/>
      <c r="BS231" s="150"/>
      <c r="BT231" s="142">
        <f t="shared" si="299"/>
        <v>0</v>
      </c>
      <c r="BU231" s="143">
        <f t="shared" si="300"/>
        <v>0</v>
      </c>
      <c r="BV231" s="144">
        <f t="shared" si="301"/>
        <v>0</v>
      </c>
      <c r="BW231" s="145">
        <f t="shared" si="302"/>
        <v>0</v>
      </c>
      <c r="BX231" s="149"/>
      <c r="BY231" s="150"/>
      <c r="BZ231" s="142">
        <f t="shared" si="303"/>
        <v>0</v>
      </c>
      <c r="CA231" s="143">
        <f t="shared" si="304"/>
        <v>0</v>
      </c>
      <c r="CB231" s="146">
        <f t="shared" si="305"/>
        <v>0</v>
      </c>
      <c r="CC231" s="145">
        <f t="shared" si="306"/>
        <v>0</v>
      </c>
      <c r="CD231" s="150"/>
      <c r="CE231" s="147">
        <f t="shared" si="307"/>
        <v>0</v>
      </c>
      <c r="CF231" s="148">
        <f t="shared" si="308"/>
        <v>0</v>
      </c>
      <c r="CG231" s="146">
        <f t="shared" si="309"/>
        <v>0</v>
      </c>
      <c r="CH231" s="145">
        <f t="shared" si="310"/>
        <v>0</v>
      </c>
      <c r="CI231" s="149"/>
      <c r="CJ231" s="150"/>
      <c r="CK231" s="142">
        <f t="shared" si="311"/>
        <v>0</v>
      </c>
      <c r="CL231" s="143">
        <f t="shared" si="312"/>
        <v>0</v>
      </c>
      <c r="CM231" s="146">
        <f t="shared" si="313"/>
        <v>0</v>
      </c>
      <c r="CN231" s="145">
        <f t="shared" si="314"/>
        <v>0</v>
      </c>
      <c r="CO231" s="21">
        <f t="shared" si="315"/>
        <v>0</v>
      </c>
      <c r="CP231" s="22">
        <f t="shared" si="316"/>
        <v>0</v>
      </c>
      <c r="CQ231" s="2">
        <f t="shared" si="259"/>
        <v>0</v>
      </c>
      <c r="CR231" s="3">
        <f t="shared" si="260"/>
        <v>0</v>
      </c>
      <c r="CS231" s="4">
        <f t="shared" si="261"/>
        <v>0</v>
      </c>
      <c r="CT231" s="5">
        <f t="shared" si="262"/>
        <v>0</v>
      </c>
      <c r="CU231" s="23">
        <f t="shared" si="263"/>
        <v>0</v>
      </c>
      <c r="CV231" s="6">
        <f t="shared" si="264"/>
        <v>0</v>
      </c>
      <c r="CW231" s="20">
        <f t="shared" si="317"/>
        <v>0</v>
      </c>
      <c r="CX231" s="9" t="s">
        <v>94</v>
      </c>
      <c r="CY231" s="10"/>
      <c r="CZ231" s="15"/>
      <c r="DA231" s="12"/>
    </row>
    <row r="232" spans="1:105" ht="34.5" customHeight="1">
      <c r="B232" s="228" t="s">
        <v>14</v>
      </c>
      <c r="C232" s="229"/>
      <c r="D232" s="229"/>
      <c r="E232" s="230"/>
      <c r="F232" s="89"/>
      <c r="G232" s="89"/>
      <c r="H232" s="89"/>
      <c r="I232" s="89"/>
      <c r="J232" s="89"/>
      <c r="K232" s="89"/>
      <c r="L232" s="89"/>
      <c r="M232" s="89"/>
      <c r="N232" s="199" t="s">
        <v>12</v>
      </c>
      <c r="O232" s="200"/>
      <c r="P232" s="200"/>
      <c r="Q232" s="201"/>
      <c r="R232" s="199" t="s">
        <v>12</v>
      </c>
      <c r="S232" s="200"/>
      <c r="T232" s="200"/>
      <c r="U232" s="201"/>
      <c r="V232" s="199" t="s">
        <v>12</v>
      </c>
      <c r="W232" s="200"/>
      <c r="X232" s="200"/>
      <c r="Y232" s="201"/>
      <c r="Z232" s="89"/>
      <c r="AA232" s="89"/>
      <c r="AB232" s="231" t="s">
        <v>12</v>
      </c>
      <c r="AC232" s="232"/>
      <c r="AD232" s="233"/>
      <c r="AE232" s="234" t="s">
        <v>12</v>
      </c>
      <c r="AF232" s="235"/>
      <c r="AG232" s="235"/>
      <c r="AH232" s="236"/>
      <c r="AI232" s="199" t="s">
        <v>12</v>
      </c>
      <c r="AJ232" s="200"/>
      <c r="AK232" s="200"/>
      <c r="AL232" s="201"/>
      <c r="AM232" s="89"/>
      <c r="AN232" s="89"/>
      <c r="AO232" s="199" t="s">
        <v>12</v>
      </c>
      <c r="AP232" s="200"/>
      <c r="AQ232" s="200"/>
      <c r="AR232" s="201"/>
      <c r="AS232" s="199" t="s">
        <v>12</v>
      </c>
      <c r="AT232" s="200"/>
      <c r="AU232" s="200"/>
      <c r="AV232" s="201"/>
      <c r="AW232" s="89"/>
      <c r="AX232" s="89"/>
      <c r="AY232" s="231" t="s">
        <v>12</v>
      </c>
      <c r="AZ232" s="232"/>
      <c r="BA232" s="233"/>
      <c r="BB232" s="237" t="s">
        <v>13</v>
      </c>
      <c r="BC232" s="238"/>
      <c r="BD232" s="238"/>
      <c r="BE232" s="238"/>
      <c r="BF232" s="199" t="s">
        <v>12</v>
      </c>
      <c r="BG232" s="200"/>
      <c r="BH232" s="200"/>
      <c r="BI232" s="201"/>
      <c r="BJ232" s="199" t="s">
        <v>12</v>
      </c>
      <c r="BK232" s="200"/>
      <c r="BL232" s="200"/>
      <c r="BM232" s="201"/>
      <c r="BN232" s="199" t="s">
        <v>12</v>
      </c>
      <c r="BO232" s="200"/>
      <c r="BP232" s="200"/>
      <c r="BQ232" s="201"/>
      <c r="BR232" s="199" t="s">
        <v>12</v>
      </c>
      <c r="BS232" s="200"/>
      <c r="BT232" s="200"/>
      <c r="BU232" s="201"/>
      <c r="BV232" s="90"/>
      <c r="BW232" s="91"/>
      <c r="BX232" s="199" t="s">
        <v>12</v>
      </c>
      <c r="BY232" s="200"/>
      <c r="BZ232" s="200"/>
      <c r="CA232" s="201"/>
      <c r="CB232" s="92"/>
      <c r="CC232" s="91"/>
      <c r="CD232" s="231" t="s">
        <v>12</v>
      </c>
      <c r="CE232" s="232"/>
      <c r="CF232" s="233"/>
      <c r="CG232" s="92"/>
      <c r="CH232" s="93"/>
      <c r="CI232" s="199" t="s">
        <v>12</v>
      </c>
      <c r="CJ232" s="200"/>
      <c r="CK232" s="200"/>
      <c r="CL232" s="201"/>
      <c r="CM232" s="202" t="s">
        <v>13</v>
      </c>
      <c r="CN232" s="203"/>
      <c r="CO232" s="203"/>
      <c r="CP232" s="204"/>
      <c r="CQ232" s="89"/>
      <c r="CR232" s="89"/>
      <c r="CS232" s="89"/>
      <c r="CT232" s="89"/>
      <c r="CU232" s="89"/>
      <c r="CV232" s="89"/>
      <c r="CW232" s="89"/>
      <c r="CX232" s="94" t="s">
        <v>13</v>
      </c>
    </row>
    <row r="233" spans="1:105" ht="34.5" customHeight="1" thickBot="1">
      <c r="B233" s="95"/>
      <c r="C233" s="96"/>
      <c r="D233" s="96"/>
      <c r="E233" s="97"/>
      <c r="F233" s="96"/>
      <c r="G233" s="96"/>
      <c r="H233" s="96"/>
      <c r="I233" s="96"/>
      <c r="J233" s="96"/>
      <c r="K233" s="96"/>
      <c r="L233" s="96"/>
      <c r="M233" s="96"/>
      <c r="N233" s="205"/>
      <c r="O233" s="206"/>
      <c r="P233" s="206"/>
      <c r="Q233" s="207"/>
      <c r="R233" s="205"/>
      <c r="S233" s="206"/>
      <c r="T233" s="206"/>
      <c r="U233" s="207"/>
      <c r="V233" s="205"/>
      <c r="W233" s="206"/>
      <c r="X233" s="206"/>
      <c r="Y233" s="207"/>
      <c r="Z233" s="96"/>
      <c r="AA233" s="96"/>
      <c r="AB233" s="208"/>
      <c r="AC233" s="209"/>
      <c r="AD233" s="210"/>
      <c r="AE233" s="205"/>
      <c r="AF233" s="206"/>
      <c r="AG233" s="206"/>
      <c r="AH233" s="207"/>
      <c r="AI233" s="205"/>
      <c r="AJ233" s="206"/>
      <c r="AK233" s="206"/>
      <c r="AL233" s="207"/>
      <c r="AM233" s="96"/>
      <c r="AN233" s="96"/>
      <c r="AO233" s="205"/>
      <c r="AP233" s="206"/>
      <c r="AQ233" s="206"/>
      <c r="AR233" s="207"/>
      <c r="AS233" s="205"/>
      <c r="AT233" s="206"/>
      <c r="AU233" s="206"/>
      <c r="AV233" s="207"/>
      <c r="AW233" s="96"/>
      <c r="AX233" s="96"/>
      <c r="AY233" s="208"/>
      <c r="AZ233" s="209"/>
      <c r="BA233" s="210"/>
      <c r="BB233" s="98"/>
      <c r="BC233" s="99"/>
      <c r="BD233" s="99"/>
      <c r="BE233" s="100"/>
      <c r="BF233" s="205"/>
      <c r="BG233" s="206"/>
      <c r="BH233" s="206"/>
      <c r="BI233" s="207"/>
      <c r="BJ233" s="205"/>
      <c r="BK233" s="206"/>
      <c r="BL233" s="206"/>
      <c r="BM233" s="207"/>
      <c r="BN233" s="205"/>
      <c r="BO233" s="206"/>
      <c r="BP233" s="206"/>
      <c r="BQ233" s="207"/>
      <c r="BR233" s="205"/>
      <c r="BS233" s="206"/>
      <c r="BT233" s="206"/>
      <c r="BU233" s="207"/>
      <c r="BV233" s="95"/>
      <c r="BW233" s="96"/>
      <c r="BX233" s="205"/>
      <c r="BY233" s="206"/>
      <c r="BZ233" s="206"/>
      <c r="CA233" s="207"/>
      <c r="CB233" s="96"/>
      <c r="CC233" s="96"/>
      <c r="CD233" s="208"/>
      <c r="CE233" s="209"/>
      <c r="CF233" s="210"/>
      <c r="CG233" s="96"/>
      <c r="CH233" s="96"/>
      <c r="CI233" s="205"/>
      <c r="CJ233" s="206"/>
      <c r="CK233" s="206"/>
      <c r="CL233" s="207"/>
      <c r="CM233" s="211"/>
      <c r="CN233" s="212"/>
      <c r="CO233" s="212"/>
      <c r="CP233" s="213"/>
      <c r="CQ233" s="96"/>
      <c r="CR233" s="96"/>
      <c r="CS233" s="96"/>
      <c r="CT233" s="96"/>
      <c r="CU233" s="96"/>
      <c r="CV233" s="96"/>
      <c r="CW233" s="96"/>
      <c r="CX233" s="101"/>
    </row>
    <row r="234" spans="1:105" s="24" customFormat="1" ht="32.25" customHeight="1" thickBot="1">
      <c r="A234" s="35"/>
      <c r="B234" s="250" t="s">
        <v>63</v>
      </c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2"/>
      <c r="N234" s="253" t="s">
        <v>63</v>
      </c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  <c r="AA234" s="254"/>
      <c r="AB234" s="254"/>
      <c r="AC234" s="254"/>
      <c r="AD234" s="254"/>
      <c r="AE234" s="254"/>
      <c r="AF234" s="254"/>
      <c r="AG234" s="254"/>
      <c r="AH234" s="254"/>
      <c r="AI234" s="254"/>
      <c r="AJ234" s="254"/>
      <c r="AK234" s="254"/>
      <c r="AL234" s="254"/>
      <c r="AM234" s="254"/>
      <c r="AN234" s="254"/>
      <c r="AO234" s="254"/>
      <c r="AP234" s="254"/>
      <c r="AQ234" s="254"/>
      <c r="AR234" s="254"/>
      <c r="AS234" s="254"/>
      <c r="AT234" s="254"/>
      <c r="AU234" s="254"/>
      <c r="AV234" s="254"/>
      <c r="AW234" s="254"/>
      <c r="AX234" s="254"/>
      <c r="AY234" s="254"/>
      <c r="AZ234" s="254"/>
      <c r="BA234" s="254"/>
      <c r="BB234" s="254"/>
      <c r="BC234" s="254"/>
      <c r="BD234" s="254"/>
      <c r="BE234" s="255"/>
      <c r="BF234" s="256" t="s">
        <v>64</v>
      </c>
      <c r="BG234" s="256"/>
      <c r="BH234" s="256"/>
      <c r="BI234" s="256"/>
      <c r="BJ234" s="256"/>
      <c r="BK234" s="256"/>
      <c r="BL234" s="256"/>
      <c r="BM234" s="256"/>
      <c r="BN234" s="256"/>
      <c r="BO234" s="256"/>
      <c r="BP234" s="256"/>
      <c r="BQ234" s="256"/>
      <c r="BR234" s="256"/>
      <c r="BS234" s="256"/>
      <c r="BT234" s="256"/>
      <c r="BU234" s="256"/>
      <c r="BV234" s="256"/>
      <c r="BW234" s="256"/>
      <c r="BX234" s="256"/>
      <c r="BY234" s="256"/>
      <c r="BZ234" s="256"/>
      <c r="CA234" s="256"/>
      <c r="CB234" s="256"/>
      <c r="CC234" s="256"/>
      <c r="CD234" s="256"/>
      <c r="CE234" s="256"/>
      <c r="CF234" s="256"/>
      <c r="CG234" s="256"/>
      <c r="CH234" s="256"/>
      <c r="CI234" s="256"/>
      <c r="CJ234" s="256"/>
      <c r="CK234" s="256"/>
      <c r="CL234" s="256"/>
      <c r="CM234" s="256"/>
      <c r="CN234" s="256"/>
      <c r="CO234" s="256"/>
      <c r="CP234" s="256"/>
      <c r="CQ234" s="257" t="s">
        <v>64</v>
      </c>
      <c r="CR234" s="258"/>
      <c r="CS234" s="258"/>
      <c r="CT234" s="258"/>
      <c r="CU234" s="258"/>
      <c r="CV234" s="258"/>
      <c r="CW234" s="258"/>
      <c r="CX234" s="259"/>
      <c r="CZ234" s="25"/>
    </row>
    <row r="235" spans="1:105" s="24" customFormat="1" ht="32.25" customHeight="1" thickBot="1">
      <c r="A235" s="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260" t="s">
        <v>859</v>
      </c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0"/>
      <c r="AD235" s="260"/>
      <c r="AE235" s="260"/>
      <c r="AF235" s="260"/>
      <c r="AG235" s="260"/>
      <c r="AH235" s="260"/>
      <c r="AI235" s="260"/>
      <c r="AJ235" s="260"/>
      <c r="AK235" s="260"/>
      <c r="AL235" s="260"/>
      <c r="AM235" s="260"/>
      <c r="AN235" s="260"/>
      <c r="AO235" s="260"/>
      <c r="AP235" s="260"/>
      <c r="AQ235" s="260"/>
      <c r="AR235" s="260"/>
      <c r="AS235" s="260"/>
      <c r="AT235" s="260"/>
      <c r="AU235" s="260"/>
      <c r="AV235" s="260"/>
      <c r="AW235" s="260"/>
      <c r="AX235" s="260"/>
      <c r="AY235" s="260"/>
      <c r="AZ235" s="260"/>
      <c r="BA235" s="260"/>
      <c r="BB235" s="260"/>
      <c r="BC235" s="260"/>
      <c r="BD235" s="260"/>
      <c r="BE235" s="261"/>
      <c r="BF235" s="262" t="s">
        <v>38</v>
      </c>
      <c r="BG235" s="263"/>
      <c r="BH235" s="263"/>
      <c r="BI235" s="263"/>
      <c r="BJ235" s="263"/>
      <c r="BK235" s="263"/>
      <c r="BL235" s="263"/>
      <c r="BM235" s="263"/>
      <c r="BN235" s="263"/>
      <c r="BO235" s="263"/>
      <c r="BP235" s="263"/>
      <c r="BQ235" s="263"/>
      <c r="BR235" s="263"/>
      <c r="BS235" s="263"/>
      <c r="BT235" s="263"/>
      <c r="BU235" s="263"/>
      <c r="BV235" s="263"/>
      <c r="BW235" s="263"/>
      <c r="BX235" s="263"/>
      <c r="BY235" s="263"/>
      <c r="BZ235" s="263"/>
      <c r="CA235" s="263"/>
      <c r="CB235" s="263"/>
      <c r="CC235" s="263"/>
      <c r="CD235" s="263"/>
      <c r="CE235" s="263"/>
      <c r="CF235" s="263"/>
      <c r="CG235" s="263"/>
      <c r="CH235" s="263"/>
      <c r="CI235" s="263"/>
      <c r="CJ235" s="263"/>
      <c r="CK235" s="263"/>
      <c r="CL235" s="263"/>
      <c r="CM235" s="263"/>
      <c r="CN235" s="263"/>
      <c r="CO235" s="263"/>
      <c r="CP235" s="264"/>
      <c r="CQ235" s="265" t="s">
        <v>48</v>
      </c>
      <c r="CR235" s="266"/>
      <c r="CS235" s="266"/>
      <c r="CT235" s="266"/>
      <c r="CU235" s="266"/>
      <c r="CV235" s="266"/>
      <c r="CW235" s="266"/>
      <c r="CX235" s="267"/>
      <c r="CZ235" s="25"/>
      <c r="DA235" s="26"/>
    </row>
    <row r="236" spans="1:105" s="24" customFormat="1" ht="32.25" customHeight="1" thickBot="1">
      <c r="A236" s="35"/>
      <c r="B236" s="37"/>
      <c r="C236" s="38"/>
      <c r="D236" s="38"/>
      <c r="E236" s="38"/>
      <c r="F236" s="38"/>
      <c r="G236" s="38"/>
      <c r="H236" s="268" t="s">
        <v>25</v>
      </c>
      <c r="I236" s="269"/>
      <c r="J236" s="269"/>
      <c r="K236" s="269"/>
      <c r="L236" s="269"/>
      <c r="M236" s="270"/>
      <c r="N236" s="271" t="s">
        <v>19</v>
      </c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  <c r="AA236" s="273"/>
      <c r="AB236" s="39"/>
      <c r="AC236" s="274" t="s">
        <v>18</v>
      </c>
      <c r="AD236" s="274"/>
      <c r="AE236" s="274"/>
      <c r="AF236" s="274"/>
      <c r="AG236" s="274"/>
      <c r="AH236" s="274"/>
      <c r="AI236" s="274"/>
      <c r="AJ236" s="274"/>
      <c r="AK236" s="274"/>
      <c r="AL236" s="274"/>
      <c r="AM236" s="274"/>
      <c r="AN236" s="275"/>
      <c r="AO236" s="271" t="s">
        <v>17</v>
      </c>
      <c r="AP236" s="272"/>
      <c r="AQ236" s="272"/>
      <c r="AR236" s="272"/>
      <c r="AS236" s="272"/>
      <c r="AT236" s="272"/>
      <c r="AU236" s="272"/>
      <c r="AV236" s="272"/>
      <c r="AW236" s="272"/>
      <c r="AX236" s="273"/>
      <c r="AY236" s="274" t="s">
        <v>16</v>
      </c>
      <c r="AZ236" s="274"/>
      <c r="BA236" s="274"/>
      <c r="BB236" s="274"/>
      <c r="BC236" s="275"/>
      <c r="BD236" s="276" t="s">
        <v>32</v>
      </c>
      <c r="BE236" s="277"/>
      <c r="BF236" s="280" t="s">
        <v>33</v>
      </c>
      <c r="BG236" s="281"/>
      <c r="BH236" s="281"/>
      <c r="BI236" s="281"/>
      <c r="BJ236" s="281"/>
      <c r="BK236" s="281"/>
      <c r="BL236" s="281"/>
      <c r="BM236" s="281"/>
      <c r="BN236" s="281"/>
      <c r="BO236" s="281"/>
      <c r="BP236" s="281"/>
      <c r="BQ236" s="281"/>
      <c r="BR236" s="281"/>
      <c r="BS236" s="281"/>
      <c r="BT236" s="281"/>
      <c r="BU236" s="281"/>
      <c r="BV236" s="281"/>
      <c r="BW236" s="282"/>
      <c r="BX236" s="283" t="s">
        <v>40</v>
      </c>
      <c r="BY236" s="284"/>
      <c r="BZ236" s="284"/>
      <c r="CA236" s="284"/>
      <c r="CB236" s="284"/>
      <c r="CC236" s="285"/>
      <c r="CD236" s="280" t="s">
        <v>42</v>
      </c>
      <c r="CE236" s="281"/>
      <c r="CF236" s="281"/>
      <c r="CG236" s="281"/>
      <c r="CH236" s="282"/>
      <c r="CI236" s="286" t="s">
        <v>41</v>
      </c>
      <c r="CJ236" s="274"/>
      <c r="CK236" s="274"/>
      <c r="CL236" s="274"/>
      <c r="CM236" s="274"/>
      <c r="CN236" s="275"/>
      <c r="CO236" s="287" t="s">
        <v>45</v>
      </c>
      <c r="CP236" s="288"/>
      <c r="CQ236" s="291" t="s">
        <v>46</v>
      </c>
      <c r="CR236" s="292"/>
      <c r="CS236" s="291" t="s">
        <v>47</v>
      </c>
      <c r="CT236" s="292"/>
      <c r="CU236" s="295" t="s">
        <v>6</v>
      </c>
      <c r="CV236" s="295" t="s">
        <v>7</v>
      </c>
      <c r="CW236" s="298" t="s">
        <v>49</v>
      </c>
      <c r="CX236" s="40"/>
      <c r="CZ236" s="25"/>
      <c r="DA236" s="26"/>
    </row>
    <row r="237" spans="1:105" s="24" customFormat="1" ht="32.25" customHeight="1" thickBot="1">
      <c r="A237" s="35"/>
      <c r="B237" s="41"/>
      <c r="C237" s="42"/>
      <c r="D237" s="42"/>
      <c r="E237" s="42"/>
      <c r="F237" s="42"/>
      <c r="G237" s="43"/>
      <c r="H237" s="246" t="s">
        <v>4</v>
      </c>
      <c r="I237" s="247"/>
      <c r="J237" s="246" t="s">
        <v>5</v>
      </c>
      <c r="K237" s="247"/>
      <c r="L237" s="44" t="s">
        <v>51</v>
      </c>
      <c r="M237" s="45" t="s">
        <v>52</v>
      </c>
      <c r="N237" s="216" t="s">
        <v>20</v>
      </c>
      <c r="O237" s="217"/>
      <c r="P237" s="217"/>
      <c r="Q237" s="218"/>
      <c r="R237" s="223" t="s">
        <v>21</v>
      </c>
      <c r="S237" s="224"/>
      <c r="T237" s="224"/>
      <c r="U237" s="239"/>
      <c r="V237" s="216" t="s">
        <v>22</v>
      </c>
      <c r="W237" s="217"/>
      <c r="X237" s="217"/>
      <c r="Y237" s="218"/>
      <c r="Z237" s="248" t="s">
        <v>9</v>
      </c>
      <c r="AA237" s="249"/>
      <c r="AB237" s="46"/>
      <c r="AC237" s="224" t="s">
        <v>26</v>
      </c>
      <c r="AD237" s="239"/>
      <c r="AE237" s="216" t="s">
        <v>27</v>
      </c>
      <c r="AF237" s="217"/>
      <c r="AG237" s="217"/>
      <c r="AH237" s="218"/>
      <c r="AI237" s="223" t="s">
        <v>28</v>
      </c>
      <c r="AJ237" s="224"/>
      <c r="AK237" s="224"/>
      <c r="AL237" s="239"/>
      <c r="AM237" s="248" t="s">
        <v>9</v>
      </c>
      <c r="AN237" s="249"/>
      <c r="AO237" s="223" t="s">
        <v>30</v>
      </c>
      <c r="AP237" s="224"/>
      <c r="AQ237" s="224"/>
      <c r="AR237" s="239"/>
      <c r="AS237" s="216" t="s">
        <v>31</v>
      </c>
      <c r="AT237" s="217"/>
      <c r="AU237" s="217"/>
      <c r="AV237" s="218"/>
      <c r="AW237" s="240" t="s">
        <v>9</v>
      </c>
      <c r="AX237" s="241"/>
      <c r="AY237" s="216" t="s">
        <v>29</v>
      </c>
      <c r="AZ237" s="217"/>
      <c r="BA237" s="218"/>
      <c r="BB237" s="242" t="s">
        <v>9</v>
      </c>
      <c r="BC237" s="243"/>
      <c r="BD237" s="278"/>
      <c r="BE237" s="279"/>
      <c r="BF237" s="244" t="s">
        <v>34</v>
      </c>
      <c r="BG237" s="245"/>
      <c r="BH237" s="245"/>
      <c r="BI237" s="245"/>
      <c r="BJ237" s="215" t="s">
        <v>35</v>
      </c>
      <c r="BK237" s="215"/>
      <c r="BL237" s="215"/>
      <c r="BM237" s="215"/>
      <c r="BN237" s="245" t="s">
        <v>36</v>
      </c>
      <c r="BO237" s="245"/>
      <c r="BP237" s="245"/>
      <c r="BQ237" s="245"/>
      <c r="BR237" s="245" t="s">
        <v>37</v>
      </c>
      <c r="BS237" s="245"/>
      <c r="BT237" s="245"/>
      <c r="BU237" s="245"/>
      <c r="BV237" s="214" t="s">
        <v>9</v>
      </c>
      <c r="BW237" s="215"/>
      <c r="BX237" s="216" t="s">
        <v>39</v>
      </c>
      <c r="BY237" s="217"/>
      <c r="BZ237" s="217"/>
      <c r="CA237" s="218"/>
      <c r="CB237" s="219" t="s">
        <v>9</v>
      </c>
      <c r="CC237" s="220"/>
      <c r="CD237" s="216" t="s">
        <v>43</v>
      </c>
      <c r="CE237" s="217"/>
      <c r="CF237" s="218"/>
      <c r="CG237" s="221" t="s">
        <v>9</v>
      </c>
      <c r="CH237" s="222"/>
      <c r="CI237" s="223" t="s">
        <v>44</v>
      </c>
      <c r="CJ237" s="224"/>
      <c r="CK237" s="224"/>
      <c r="CL237" s="225"/>
      <c r="CM237" s="226" t="s">
        <v>9</v>
      </c>
      <c r="CN237" s="227"/>
      <c r="CO237" s="289"/>
      <c r="CP237" s="290"/>
      <c r="CQ237" s="293"/>
      <c r="CR237" s="294"/>
      <c r="CS237" s="293"/>
      <c r="CT237" s="294"/>
      <c r="CU237" s="296"/>
      <c r="CV237" s="296"/>
      <c r="CW237" s="298"/>
      <c r="CX237" s="47"/>
      <c r="CZ237" s="25"/>
      <c r="DA237" s="26"/>
    </row>
    <row r="238" spans="1:105" s="24" customFormat="1" ht="32.25" customHeight="1" thickTop="1" thickBot="1">
      <c r="A238" s="35"/>
      <c r="B238" s="48" t="s">
        <v>0</v>
      </c>
      <c r="C238" s="49" t="s">
        <v>53</v>
      </c>
      <c r="D238" s="49" t="s">
        <v>54</v>
      </c>
      <c r="E238" s="50" t="s">
        <v>1</v>
      </c>
      <c r="F238" s="51" t="s">
        <v>2</v>
      </c>
      <c r="G238" s="52" t="s">
        <v>3</v>
      </c>
      <c r="H238" s="53" t="s">
        <v>10</v>
      </c>
      <c r="I238" s="54" t="s">
        <v>11</v>
      </c>
      <c r="J238" s="55" t="s">
        <v>10</v>
      </c>
      <c r="K238" s="54" t="s">
        <v>11</v>
      </c>
      <c r="L238" s="56" t="s">
        <v>15</v>
      </c>
      <c r="M238" s="57" t="s">
        <v>15</v>
      </c>
      <c r="N238" s="58" t="s">
        <v>23</v>
      </c>
      <c r="O238" s="59" t="s">
        <v>24</v>
      </c>
      <c r="P238" s="59" t="s">
        <v>10</v>
      </c>
      <c r="Q238" s="60" t="s">
        <v>11</v>
      </c>
      <c r="R238" s="58" t="s">
        <v>23</v>
      </c>
      <c r="S238" s="59" t="s">
        <v>24</v>
      </c>
      <c r="T238" s="59" t="s">
        <v>10</v>
      </c>
      <c r="U238" s="60" t="s">
        <v>11</v>
      </c>
      <c r="V238" s="58" t="s">
        <v>23</v>
      </c>
      <c r="W238" s="59" t="s">
        <v>24</v>
      </c>
      <c r="X238" s="59" t="s">
        <v>10</v>
      </c>
      <c r="Y238" s="60" t="s">
        <v>11</v>
      </c>
      <c r="Z238" s="61" t="s">
        <v>10</v>
      </c>
      <c r="AA238" s="62" t="s">
        <v>11</v>
      </c>
      <c r="AB238" s="59" t="s">
        <v>24</v>
      </c>
      <c r="AC238" s="63" t="s">
        <v>10</v>
      </c>
      <c r="AD238" s="60" t="s">
        <v>11</v>
      </c>
      <c r="AE238" s="58" t="s">
        <v>23</v>
      </c>
      <c r="AF238" s="59" t="s">
        <v>24</v>
      </c>
      <c r="AG238" s="64" t="s">
        <v>10</v>
      </c>
      <c r="AH238" s="65" t="s">
        <v>11</v>
      </c>
      <c r="AI238" s="58" t="s">
        <v>23</v>
      </c>
      <c r="AJ238" s="59" t="s">
        <v>24</v>
      </c>
      <c r="AK238" s="66" t="s">
        <v>10</v>
      </c>
      <c r="AL238" s="67" t="s">
        <v>11</v>
      </c>
      <c r="AM238" s="68" t="s">
        <v>10</v>
      </c>
      <c r="AN238" s="69" t="s">
        <v>11</v>
      </c>
      <c r="AO238" s="58" t="s">
        <v>23</v>
      </c>
      <c r="AP238" s="59" t="s">
        <v>24</v>
      </c>
      <c r="AQ238" s="70" t="s">
        <v>10</v>
      </c>
      <c r="AR238" s="65" t="s">
        <v>11</v>
      </c>
      <c r="AS238" s="58" t="s">
        <v>23</v>
      </c>
      <c r="AT238" s="59" t="s">
        <v>24</v>
      </c>
      <c r="AU238" s="66" t="s">
        <v>10</v>
      </c>
      <c r="AV238" s="67" t="s">
        <v>11</v>
      </c>
      <c r="AW238" s="71" t="s">
        <v>10</v>
      </c>
      <c r="AX238" s="72" t="s">
        <v>11</v>
      </c>
      <c r="AY238" s="63" t="s">
        <v>24</v>
      </c>
      <c r="AZ238" s="66" t="s">
        <v>10</v>
      </c>
      <c r="BA238" s="67" t="s">
        <v>11</v>
      </c>
      <c r="BB238" s="71" t="s">
        <v>10</v>
      </c>
      <c r="BC238" s="73" t="s">
        <v>11</v>
      </c>
      <c r="BD238" s="74" t="s">
        <v>10</v>
      </c>
      <c r="BE238" s="75" t="s">
        <v>11</v>
      </c>
      <c r="BF238" s="76" t="s">
        <v>23</v>
      </c>
      <c r="BG238" s="59" t="s">
        <v>24</v>
      </c>
      <c r="BH238" s="59" t="s">
        <v>10</v>
      </c>
      <c r="BI238" s="60" t="s">
        <v>11</v>
      </c>
      <c r="BJ238" s="58" t="s">
        <v>23</v>
      </c>
      <c r="BK238" s="59" t="s">
        <v>24</v>
      </c>
      <c r="BL238" s="59" t="s">
        <v>10</v>
      </c>
      <c r="BM238" s="60" t="s">
        <v>11</v>
      </c>
      <c r="BN238" s="58" t="s">
        <v>23</v>
      </c>
      <c r="BO238" s="59" t="s">
        <v>24</v>
      </c>
      <c r="BP238" s="59" t="s">
        <v>10</v>
      </c>
      <c r="BQ238" s="60" t="s">
        <v>11</v>
      </c>
      <c r="BR238" s="58" t="s">
        <v>23</v>
      </c>
      <c r="BS238" s="59" t="s">
        <v>24</v>
      </c>
      <c r="BT238" s="59" t="s">
        <v>10</v>
      </c>
      <c r="BU238" s="60" t="s">
        <v>11</v>
      </c>
      <c r="BV238" s="77" t="s">
        <v>10</v>
      </c>
      <c r="BW238" s="62" t="s">
        <v>11</v>
      </c>
      <c r="BX238" s="58" t="s">
        <v>23</v>
      </c>
      <c r="BY238" s="59" t="s">
        <v>24</v>
      </c>
      <c r="BZ238" s="64" t="s">
        <v>10</v>
      </c>
      <c r="CA238" s="67" t="s">
        <v>11</v>
      </c>
      <c r="CB238" s="78" t="s">
        <v>10</v>
      </c>
      <c r="CC238" s="79" t="s">
        <v>11</v>
      </c>
      <c r="CD238" s="80" t="s">
        <v>24</v>
      </c>
      <c r="CE238" s="70" t="s">
        <v>10</v>
      </c>
      <c r="CF238" s="67" t="s">
        <v>11</v>
      </c>
      <c r="CG238" s="68" t="s">
        <v>10</v>
      </c>
      <c r="CH238" s="69" t="s">
        <v>11</v>
      </c>
      <c r="CI238" s="58" t="s">
        <v>23</v>
      </c>
      <c r="CJ238" s="59" t="s">
        <v>24</v>
      </c>
      <c r="CK238" s="70" t="s">
        <v>10</v>
      </c>
      <c r="CL238" s="67" t="s">
        <v>11</v>
      </c>
      <c r="CM238" s="81" t="s">
        <v>10</v>
      </c>
      <c r="CN238" s="82" t="s">
        <v>11</v>
      </c>
      <c r="CO238" s="83" t="s">
        <v>10</v>
      </c>
      <c r="CP238" s="84" t="s">
        <v>11</v>
      </c>
      <c r="CQ238" s="85" t="s">
        <v>10</v>
      </c>
      <c r="CR238" s="86" t="s">
        <v>11</v>
      </c>
      <c r="CS238" s="87" t="s">
        <v>10</v>
      </c>
      <c r="CT238" s="85" t="s">
        <v>11</v>
      </c>
      <c r="CU238" s="297"/>
      <c r="CV238" s="297"/>
      <c r="CW238" s="299"/>
      <c r="CX238" s="88" t="s">
        <v>8</v>
      </c>
      <c r="CZ238" s="25"/>
      <c r="DA238" s="26"/>
    </row>
    <row r="239" spans="1:105" ht="34.5" customHeight="1" thickBot="1">
      <c r="B239" s="1">
        <v>1</v>
      </c>
      <c r="C239" s="180" t="s">
        <v>415</v>
      </c>
      <c r="D239" s="138" t="s">
        <v>416</v>
      </c>
      <c r="E239" s="14" t="s">
        <v>731</v>
      </c>
      <c r="F239" s="27">
        <v>36587</v>
      </c>
      <c r="G239" s="17" t="s">
        <v>790</v>
      </c>
      <c r="H239" s="28">
        <v>12.31</v>
      </c>
      <c r="I239" s="29">
        <v>30</v>
      </c>
      <c r="J239" s="30">
        <v>12.8</v>
      </c>
      <c r="K239" s="31">
        <v>30</v>
      </c>
      <c r="L239" s="18">
        <f>(H239+J239)/2</f>
        <v>12.555</v>
      </c>
      <c r="M239" s="19">
        <f>IF(L239&gt;=10,60,I239+K239)</f>
        <v>60</v>
      </c>
      <c r="N239" s="140">
        <v>13</v>
      </c>
      <c r="O239" s="141">
        <v>11</v>
      </c>
      <c r="P239" s="120">
        <f>(N239+O239)/2</f>
        <v>12</v>
      </c>
      <c r="Q239" s="121">
        <f>IF(P239&gt;=10,6,0)</f>
        <v>6</v>
      </c>
      <c r="R239" s="122">
        <v>14</v>
      </c>
      <c r="S239" s="123">
        <v>7.5</v>
      </c>
      <c r="T239" s="120">
        <f>(R239+S239)/2</f>
        <v>10.75</v>
      </c>
      <c r="U239" s="121">
        <f>IF(T239&gt;=10,6,0)</f>
        <v>6</v>
      </c>
      <c r="V239" s="122">
        <v>14.25</v>
      </c>
      <c r="W239" s="123">
        <v>7.75</v>
      </c>
      <c r="X239" s="120">
        <f>(V239+W239)/2</f>
        <v>11</v>
      </c>
      <c r="Y239" s="121">
        <f>IF(X239&gt;=10,5,0)</f>
        <v>5</v>
      </c>
      <c r="Z239" s="124">
        <f>((P239*2)+(T239*2)+(X239*2))/6</f>
        <v>11.25</v>
      </c>
      <c r="AA239" s="125">
        <f>IF(Z239&gt;=10,17,Q239+U239+Y239)</f>
        <v>17</v>
      </c>
      <c r="AB239" s="123">
        <v>17</v>
      </c>
      <c r="AC239" s="126">
        <f>AB239</f>
        <v>17</v>
      </c>
      <c r="AD239" s="127">
        <f>IF(AC239&gt;=10,3,0)</f>
        <v>3</v>
      </c>
      <c r="AE239" s="122">
        <v>13.5</v>
      </c>
      <c r="AF239" s="123">
        <v>9.75</v>
      </c>
      <c r="AG239" s="120">
        <f>(AE239+AF239)/2</f>
        <v>11.625</v>
      </c>
      <c r="AH239" s="121">
        <f>IF(AG239&gt;=10,3,0)</f>
        <v>3</v>
      </c>
      <c r="AI239" s="122">
        <v>12</v>
      </c>
      <c r="AJ239" s="123">
        <v>11</v>
      </c>
      <c r="AK239" s="120">
        <f>(AI239+AJ239)/2</f>
        <v>11.5</v>
      </c>
      <c r="AL239" s="121">
        <f>IF(AK239&gt;=10,3,0)</f>
        <v>3</v>
      </c>
      <c r="AM239" s="128">
        <f>(AC239+(AG239*2)+(AK239*2))/5</f>
        <v>12.65</v>
      </c>
      <c r="AN239" s="129">
        <f>IF(AM239&gt;=10,9,AL239+AH239+AD239)</f>
        <v>9</v>
      </c>
      <c r="AO239" s="122">
        <v>13</v>
      </c>
      <c r="AP239" s="123">
        <v>9</v>
      </c>
      <c r="AQ239" s="120">
        <f>(AO239+AP239)/2</f>
        <v>11</v>
      </c>
      <c r="AR239" s="121">
        <f>IF(AQ239&gt;=10,2,0)</f>
        <v>2</v>
      </c>
      <c r="AS239" s="122">
        <v>13</v>
      </c>
      <c r="AT239" s="123">
        <v>11</v>
      </c>
      <c r="AU239" s="120">
        <f>(AS239+AT239)/2</f>
        <v>12</v>
      </c>
      <c r="AV239" s="121">
        <f>IF(AU239&gt;=10,1,0)</f>
        <v>1</v>
      </c>
      <c r="AW239" s="128">
        <f>(AU239+(AQ239*2))/3</f>
        <v>11.333333333333334</v>
      </c>
      <c r="AX239" s="129">
        <f>IF(AW239&gt;=10,3,AV239+AR239)</f>
        <v>3</v>
      </c>
      <c r="AY239" s="130">
        <v>17.5</v>
      </c>
      <c r="AZ239" s="131">
        <f>AY239</f>
        <v>17.5</v>
      </c>
      <c r="BA239" s="132">
        <f>IF(AZ239&gt;=10,1,0)</f>
        <v>1</v>
      </c>
      <c r="BB239" s="128">
        <f>AZ239</f>
        <v>17.5</v>
      </c>
      <c r="BC239" s="129">
        <f>BA239</f>
        <v>1</v>
      </c>
      <c r="BD239" s="133">
        <f>((P239*2)+(T239*2)+(X239*2)+AC239+(AG239*2)+(AK239*2)+(AQ239*2)+AU239+AZ239)/15</f>
        <v>12.15</v>
      </c>
      <c r="BE239" s="134">
        <f>IF(BD239&gt;=10,30,BC239+AX239+AN239+AA239)</f>
        <v>30</v>
      </c>
      <c r="BF239" s="140"/>
      <c r="BG239" s="141"/>
      <c r="BH239" s="142">
        <f>(BF239+BG239)/2</f>
        <v>0</v>
      </c>
      <c r="BI239" s="143">
        <f>IF(BH239&gt;=10,5,0)</f>
        <v>0</v>
      </c>
      <c r="BJ239" s="140"/>
      <c r="BK239" s="141"/>
      <c r="BL239" s="142">
        <f>(BJ239+BK239)/2</f>
        <v>0</v>
      </c>
      <c r="BM239" s="143">
        <f>IF(BL239&gt;=10,5,0)</f>
        <v>0</v>
      </c>
      <c r="BN239" s="140"/>
      <c r="BO239" s="141"/>
      <c r="BP239" s="142">
        <f>(BN239+BO239)/2</f>
        <v>0</v>
      </c>
      <c r="BQ239" s="143">
        <f>IF(BP239&gt;=10,5,0)</f>
        <v>0</v>
      </c>
      <c r="BR239" s="140"/>
      <c r="BS239" s="141"/>
      <c r="BT239" s="142">
        <f>(BR239+BS239)/2</f>
        <v>0</v>
      </c>
      <c r="BU239" s="143">
        <f>IF(BT239&gt;=10,5,0)</f>
        <v>0</v>
      </c>
      <c r="BV239" s="144">
        <f>((BT239*2)+(BP239*2)+(BL239*2)+(BH239*2))/8</f>
        <v>0</v>
      </c>
      <c r="BW239" s="145">
        <f>IF(BV239&gt;=10,20,BU239+BQ239+BM239+BI239)</f>
        <v>0</v>
      </c>
      <c r="BX239" s="140"/>
      <c r="BY239" s="141"/>
      <c r="BZ239" s="142">
        <f>(BX239+BY239)/2</f>
        <v>0</v>
      </c>
      <c r="CA239" s="143">
        <f>IF(BZ239&gt;=10,5,0)</f>
        <v>0</v>
      </c>
      <c r="CB239" s="146">
        <f>BZ239</f>
        <v>0</v>
      </c>
      <c r="CC239" s="145">
        <f>CA239</f>
        <v>0</v>
      </c>
      <c r="CD239" s="141"/>
      <c r="CE239" s="147">
        <f>CD239</f>
        <v>0</v>
      </c>
      <c r="CF239" s="148">
        <f>IF(CE239&gt;=10,2,0)</f>
        <v>0</v>
      </c>
      <c r="CG239" s="146">
        <f>CE239</f>
        <v>0</v>
      </c>
      <c r="CH239" s="145">
        <f>CF239</f>
        <v>0</v>
      </c>
      <c r="CI239" s="140"/>
      <c r="CJ239" s="141"/>
      <c r="CK239" s="142">
        <f>(CI239+CJ239)/2</f>
        <v>0</v>
      </c>
      <c r="CL239" s="143">
        <f>IF(CK239&gt;=10,3,0)</f>
        <v>0</v>
      </c>
      <c r="CM239" s="146">
        <f>CK239</f>
        <v>0</v>
      </c>
      <c r="CN239" s="145">
        <f>CL239</f>
        <v>0</v>
      </c>
      <c r="CO239" s="21">
        <f>((CK239*2)+CE239+(BZ239*2)+(BT239*2)+(BP239*2)+(BL239*2)+(BH239*2))/13</f>
        <v>0</v>
      </c>
      <c r="CP239" s="22">
        <f>IF(CO239&gt;=10,30,CN239+CH239+CC239+BW239)</f>
        <v>0</v>
      </c>
      <c r="CQ239" s="2">
        <f t="shared" ref="CQ239:CQ276" si="322">BD239</f>
        <v>12.15</v>
      </c>
      <c r="CR239" s="3">
        <f t="shared" ref="CR239:CR276" si="323">IF(CU239&gt;=10,30,BE239)</f>
        <v>30</v>
      </c>
      <c r="CS239" s="4">
        <f t="shared" ref="CS239:CS276" si="324">CO239</f>
        <v>0</v>
      </c>
      <c r="CT239" s="5">
        <f t="shared" ref="CT239:CT276" si="325">IF(CU239&gt;=10,30,CP239)</f>
        <v>0</v>
      </c>
      <c r="CU239" s="23">
        <f t="shared" ref="CU239:CU276" si="326">(CS239+CQ239)/2</f>
        <v>6.0750000000000002</v>
      </c>
      <c r="CV239" s="6">
        <f t="shared" ref="CV239:CV276" si="327">IF(CU239&gt;=10,60,CT239+CR239)</f>
        <v>30</v>
      </c>
      <c r="CW239" s="20">
        <f>(M239+CV239)</f>
        <v>90</v>
      </c>
      <c r="CX239" s="9" t="str">
        <f>IF(CW239=120,"ناجح(ة) دورة1","مؤجل(ة)")</f>
        <v>مؤجل(ة)</v>
      </c>
      <c r="CY239" s="10"/>
      <c r="CZ239" s="15"/>
      <c r="DA239" s="12"/>
    </row>
    <row r="240" spans="1:105" ht="29.25" customHeight="1" thickBot="1">
      <c r="B240" s="1">
        <f>B239+1</f>
        <v>2</v>
      </c>
      <c r="C240" s="181" t="s">
        <v>417</v>
      </c>
      <c r="D240" s="138" t="s">
        <v>418</v>
      </c>
      <c r="E240" s="13" t="s">
        <v>832</v>
      </c>
      <c r="F240" s="32">
        <v>36192</v>
      </c>
      <c r="G240" s="33" t="s">
        <v>790</v>
      </c>
      <c r="H240" s="28">
        <v>10</v>
      </c>
      <c r="I240" s="29">
        <v>30</v>
      </c>
      <c r="J240" s="30">
        <v>10</v>
      </c>
      <c r="K240" s="31">
        <v>30</v>
      </c>
      <c r="L240" s="18">
        <f t="shared" ref="L240:L276" si="328">(H240+J240)/2</f>
        <v>10</v>
      </c>
      <c r="M240" s="19">
        <f t="shared" ref="M240:M276" si="329">IF(L240&gt;=10,60,I240+K240)</f>
        <v>60</v>
      </c>
      <c r="N240" s="149">
        <v>12</v>
      </c>
      <c r="O240" s="150">
        <v>15</v>
      </c>
      <c r="P240" s="120">
        <f t="shared" ref="P240:P276" si="330">(N240+O240)/2</f>
        <v>13.5</v>
      </c>
      <c r="Q240" s="121">
        <f t="shared" ref="Q240:Q276" si="331">IF(P240&gt;=10,6,0)</f>
        <v>6</v>
      </c>
      <c r="R240" s="135">
        <v>13.5</v>
      </c>
      <c r="S240" s="136">
        <v>8.5</v>
      </c>
      <c r="T240" s="120">
        <f t="shared" ref="T240:T276" si="332">(R240+S240)/2</f>
        <v>11</v>
      </c>
      <c r="U240" s="121">
        <f t="shared" ref="U240:U276" si="333">IF(T240&gt;=10,6,0)</f>
        <v>6</v>
      </c>
      <c r="V240" s="135">
        <v>13.5</v>
      </c>
      <c r="W240" s="136">
        <v>3</v>
      </c>
      <c r="X240" s="120">
        <f t="shared" ref="X240:X276" si="334">(V240+W240)/2</f>
        <v>8.25</v>
      </c>
      <c r="Y240" s="121">
        <f t="shared" ref="Y240:Y276" si="335">IF(X240&gt;=10,5,0)</f>
        <v>0</v>
      </c>
      <c r="Z240" s="124">
        <f t="shared" ref="Z240:Z276" si="336">((P240*2)+(T240*2)+(X240*2))/6</f>
        <v>10.916666666666666</v>
      </c>
      <c r="AA240" s="125">
        <f t="shared" ref="AA240:AA276" si="337">IF(Z240&gt;=10,17,Q240+U240+Y240)</f>
        <v>17</v>
      </c>
      <c r="AB240" s="136">
        <v>13</v>
      </c>
      <c r="AC240" s="126">
        <f t="shared" ref="AC240:AC276" si="338">AB240</f>
        <v>13</v>
      </c>
      <c r="AD240" s="127">
        <f t="shared" ref="AD240:AD276" si="339">IF(AC240&gt;=10,3,0)</f>
        <v>3</v>
      </c>
      <c r="AE240" s="135">
        <v>14</v>
      </c>
      <c r="AF240" s="136">
        <v>3.25</v>
      </c>
      <c r="AG240" s="120">
        <f t="shared" ref="AG240:AG276" si="340">(AE240+AF240)/2</f>
        <v>8.625</v>
      </c>
      <c r="AH240" s="121">
        <f t="shared" ref="AH240:AH276" si="341">IF(AG240&gt;=10,3,0)</f>
        <v>0</v>
      </c>
      <c r="AI240" s="135">
        <v>12</v>
      </c>
      <c r="AJ240" s="136">
        <v>4.5</v>
      </c>
      <c r="AK240" s="120">
        <f t="shared" ref="AK240:AK276" si="342">(AI240+AJ240)/2</f>
        <v>8.25</v>
      </c>
      <c r="AL240" s="121">
        <f t="shared" ref="AL240:AL276" si="343">IF(AK240&gt;=10,3,0)</f>
        <v>0</v>
      </c>
      <c r="AM240" s="128">
        <f t="shared" ref="AM240:AM276" si="344">(AC240+(AG240*2)+(AK240*2))/5</f>
        <v>9.35</v>
      </c>
      <c r="AN240" s="129">
        <f t="shared" ref="AN240:AN276" si="345">IF(AM240&gt;=10,9,AL240+AH240+AD240)</f>
        <v>3</v>
      </c>
      <c r="AO240" s="135">
        <v>13</v>
      </c>
      <c r="AP240" s="136">
        <v>3</v>
      </c>
      <c r="AQ240" s="120">
        <f t="shared" ref="AQ240:AQ276" si="346">(AO240+AP240)/2</f>
        <v>8</v>
      </c>
      <c r="AR240" s="121">
        <f t="shared" ref="AR240:AR276" si="347">IF(AQ240&gt;=10,2,0)</f>
        <v>0</v>
      </c>
      <c r="AS240" s="135">
        <v>13</v>
      </c>
      <c r="AT240" s="136">
        <v>3</v>
      </c>
      <c r="AU240" s="120">
        <f t="shared" ref="AU240:AU276" si="348">(AS240+AT240)/2</f>
        <v>8</v>
      </c>
      <c r="AV240" s="121">
        <f t="shared" ref="AV240:AV276" si="349">IF(AU240&gt;=10,1,0)</f>
        <v>0</v>
      </c>
      <c r="AW240" s="128">
        <f t="shared" ref="AW240:AW276" si="350">(AU240+(AQ240*2))/3</f>
        <v>8</v>
      </c>
      <c r="AX240" s="129">
        <f t="shared" ref="AX240:AX276" si="351">IF(AW240&gt;=10,3,AV240+AR240)</f>
        <v>0</v>
      </c>
      <c r="AY240" s="137">
        <v>10</v>
      </c>
      <c r="AZ240" s="131">
        <f t="shared" ref="AZ240:AZ276" si="352">AY240</f>
        <v>10</v>
      </c>
      <c r="BA240" s="132">
        <f t="shared" ref="BA240:BA276" si="353">IF(AZ240&gt;=10,1,0)</f>
        <v>1</v>
      </c>
      <c r="BB240" s="128">
        <f t="shared" ref="BB240:BB276" si="354">AZ240</f>
        <v>10</v>
      </c>
      <c r="BC240" s="129">
        <f t="shared" ref="BC240:BC276" si="355">BA240</f>
        <v>1</v>
      </c>
      <c r="BD240" s="133">
        <f t="shared" ref="BD240:BD276" si="356">((P240*2)+(T240*2)+(X240*2)+AC240+(AG240*2)+(AK240*2)+(AQ240*2)+AU240+AZ240)/15</f>
        <v>9.75</v>
      </c>
      <c r="BE240" s="134">
        <f t="shared" ref="BE240:BE276" si="357">IF(BD240&gt;=10,30,BC240+AX240+AN240+AA240)</f>
        <v>21</v>
      </c>
      <c r="BF240" s="149"/>
      <c r="BG240" s="150"/>
      <c r="BH240" s="142">
        <f t="shared" ref="BH240:BH276" si="358">(BF240+BG240)/2</f>
        <v>0</v>
      </c>
      <c r="BI240" s="143">
        <f t="shared" ref="BI240:BI276" si="359">IF(BH240&gt;=10,5,0)</f>
        <v>0</v>
      </c>
      <c r="BJ240" s="149"/>
      <c r="BK240" s="150"/>
      <c r="BL240" s="142">
        <f t="shared" ref="BL240:BL276" si="360">(BJ240+BK240)/2</f>
        <v>0</v>
      </c>
      <c r="BM240" s="143">
        <f t="shared" ref="BM240:BM276" si="361">IF(BL240&gt;=10,5,0)</f>
        <v>0</v>
      </c>
      <c r="BN240" s="149"/>
      <c r="BO240" s="150"/>
      <c r="BP240" s="142">
        <f>(BN240+BO240)/2</f>
        <v>0</v>
      </c>
      <c r="BQ240" s="143">
        <f>IF(BP240&gt;=10,5,0)</f>
        <v>0</v>
      </c>
      <c r="BR240" s="149"/>
      <c r="BS240" s="150"/>
      <c r="BT240" s="142">
        <f t="shared" ref="BT240:BT276" si="362">(BR240+BS240)/2</f>
        <v>0</v>
      </c>
      <c r="BU240" s="143">
        <f t="shared" ref="BU240:BU276" si="363">IF(BT240&gt;=10,5,0)</f>
        <v>0</v>
      </c>
      <c r="BV240" s="144">
        <f t="shared" ref="BV240:BV276" si="364">((BT240*2)+(BP240*2)+(BL240*2)+(BH240*2))/8</f>
        <v>0</v>
      </c>
      <c r="BW240" s="145">
        <f t="shared" ref="BW240:BW276" si="365">IF(BV240&gt;=10,20,BU240+BQ240+BM240+BI240)</f>
        <v>0</v>
      </c>
      <c r="BX240" s="149"/>
      <c r="BY240" s="150"/>
      <c r="BZ240" s="142">
        <f t="shared" ref="BZ240:BZ276" si="366">(BX240+BY240)/2</f>
        <v>0</v>
      </c>
      <c r="CA240" s="143">
        <f t="shared" ref="CA240:CA276" si="367">IF(BZ240&gt;=10,5,0)</f>
        <v>0</v>
      </c>
      <c r="CB240" s="146">
        <f t="shared" ref="CB240:CB276" si="368">BZ240</f>
        <v>0</v>
      </c>
      <c r="CC240" s="145">
        <f t="shared" ref="CC240:CC276" si="369">CA240</f>
        <v>0</v>
      </c>
      <c r="CD240" s="150"/>
      <c r="CE240" s="147">
        <f t="shared" ref="CE240:CE276" si="370">CD240</f>
        <v>0</v>
      </c>
      <c r="CF240" s="148">
        <f t="shared" ref="CF240:CF276" si="371">IF(CE240&gt;=10,2,0)</f>
        <v>0</v>
      </c>
      <c r="CG240" s="146">
        <f t="shared" ref="CG240:CG276" si="372">CE240</f>
        <v>0</v>
      </c>
      <c r="CH240" s="145">
        <f t="shared" ref="CH240:CH276" si="373">CF240</f>
        <v>0</v>
      </c>
      <c r="CI240" s="149"/>
      <c r="CJ240" s="150"/>
      <c r="CK240" s="142">
        <f t="shared" ref="CK240:CK276" si="374">(CI240+CJ240)/2</f>
        <v>0</v>
      </c>
      <c r="CL240" s="143">
        <f t="shared" ref="CL240:CL276" si="375">IF(CK240&gt;=10,3,0)</f>
        <v>0</v>
      </c>
      <c r="CM240" s="146">
        <f t="shared" ref="CM240:CM276" si="376">CK240</f>
        <v>0</v>
      </c>
      <c r="CN240" s="145">
        <f t="shared" ref="CN240:CN276" si="377">CL240</f>
        <v>0</v>
      </c>
      <c r="CO240" s="21">
        <f t="shared" ref="CO240:CO276" si="378">((CK240*2)+CE240+(BZ240*2)+(BT240*2)+(BP240*2)+(BL240*2)+(BH240*2))/13</f>
        <v>0</v>
      </c>
      <c r="CP240" s="22">
        <f t="shared" ref="CP240:CP276" si="379">IF(CO240&gt;=10,30,CN240+CH240+CC240+BW240)</f>
        <v>0</v>
      </c>
      <c r="CQ240" s="2">
        <f t="shared" si="322"/>
        <v>9.75</v>
      </c>
      <c r="CR240" s="3">
        <f t="shared" si="323"/>
        <v>21</v>
      </c>
      <c r="CS240" s="4">
        <f t="shared" si="324"/>
        <v>0</v>
      </c>
      <c r="CT240" s="5">
        <f t="shared" si="325"/>
        <v>0</v>
      </c>
      <c r="CU240" s="23">
        <f t="shared" si="326"/>
        <v>4.875</v>
      </c>
      <c r="CV240" s="6">
        <f t="shared" si="327"/>
        <v>21</v>
      </c>
      <c r="CW240" s="20">
        <f t="shared" ref="CW240:CW276" si="380">(M240+CV240)</f>
        <v>81</v>
      </c>
      <c r="CX240" s="9" t="str">
        <f t="shared" ref="CX240:CX275" si="381">IF(CW240=120,"ناجح(ة) دورة1","مؤجل(ة)")</f>
        <v>مؤجل(ة)</v>
      </c>
      <c r="CY240" s="10"/>
      <c r="CZ240" s="15"/>
      <c r="DA240" s="12"/>
    </row>
    <row r="241" spans="2:105" ht="29.25" customHeight="1" thickBot="1">
      <c r="B241" s="1">
        <v>3</v>
      </c>
      <c r="C241" s="180" t="s">
        <v>419</v>
      </c>
      <c r="D241" s="138" t="s">
        <v>420</v>
      </c>
      <c r="E241" s="13" t="s">
        <v>833</v>
      </c>
      <c r="F241" s="32">
        <v>35144</v>
      </c>
      <c r="G241" s="33" t="s">
        <v>790</v>
      </c>
      <c r="H241" s="28">
        <v>9.84</v>
      </c>
      <c r="I241" s="29">
        <v>30</v>
      </c>
      <c r="J241" s="30">
        <v>10.16</v>
      </c>
      <c r="K241" s="31">
        <v>30</v>
      </c>
      <c r="L241" s="18">
        <f t="shared" si="328"/>
        <v>10</v>
      </c>
      <c r="M241" s="19">
        <f t="shared" si="329"/>
        <v>60</v>
      </c>
      <c r="N241" s="149">
        <v>13</v>
      </c>
      <c r="O241" s="150">
        <v>4</v>
      </c>
      <c r="P241" s="120">
        <f t="shared" si="330"/>
        <v>8.5</v>
      </c>
      <c r="Q241" s="121">
        <f t="shared" si="331"/>
        <v>0</v>
      </c>
      <c r="R241" s="135">
        <v>12.5</v>
      </c>
      <c r="S241" s="136">
        <v>3.25</v>
      </c>
      <c r="T241" s="120">
        <f t="shared" si="332"/>
        <v>7.875</v>
      </c>
      <c r="U241" s="121">
        <f t="shared" si="333"/>
        <v>0</v>
      </c>
      <c r="V241" s="135">
        <v>9.75</v>
      </c>
      <c r="W241" s="136">
        <v>5</v>
      </c>
      <c r="X241" s="120">
        <f t="shared" si="334"/>
        <v>7.375</v>
      </c>
      <c r="Y241" s="121">
        <f t="shared" si="335"/>
        <v>0</v>
      </c>
      <c r="Z241" s="124">
        <f t="shared" si="336"/>
        <v>7.916666666666667</v>
      </c>
      <c r="AA241" s="125">
        <f t="shared" si="337"/>
        <v>0</v>
      </c>
      <c r="AB241" s="136">
        <v>4.5</v>
      </c>
      <c r="AC241" s="126">
        <f t="shared" si="338"/>
        <v>4.5</v>
      </c>
      <c r="AD241" s="127">
        <f t="shared" si="339"/>
        <v>0</v>
      </c>
      <c r="AE241" s="135">
        <v>10</v>
      </c>
      <c r="AF241" s="136">
        <v>0.25</v>
      </c>
      <c r="AG241" s="120">
        <f t="shared" si="340"/>
        <v>5.125</v>
      </c>
      <c r="AH241" s="121">
        <f t="shared" si="341"/>
        <v>0</v>
      </c>
      <c r="AI241" s="135">
        <v>10</v>
      </c>
      <c r="AJ241" s="136">
        <v>1.5</v>
      </c>
      <c r="AK241" s="120">
        <f t="shared" si="342"/>
        <v>5.75</v>
      </c>
      <c r="AL241" s="121">
        <f t="shared" si="343"/>
        <v>0</v>
      </c>
      <c r="AM241" s="128">
        <f t="shared" si="344"/>
        <v>5.25</v>
      </c>
      <c r="AN241" s="129">
        <f t="shared" si="345"/>
        <v>0</v>
      </c>
      <c r="AO241" s="135"/>
      <c r="AP241" s="136">
        <v>2</v>
      </c>
      <c r="AQ241" s="120">
        <f t="shared" si="346"/>
        <v>1</v>
      </c>
      <c r="AR241" s="121">
        <f t="shared" si="347"/>
        <v>0</v>
      </c>
      <c r="AS241" s="135">
        <v>12</v>
      </c>
      <c r="AT241" s="136">
        <v>7</v>
      </c>
      <c r="AU241" s="120">
        <f t="shared" si="348"/>
        <v>9.5</v>
      </c>
      <c r="AV241" s="121">
        <f t="shared" si="349"/>
        <v>0</v>
      </c>
      <c r="AW241" s="128">
        <f t="shared" si="350"/>
        <v>3.8333333333333335</v>
      </c>
      <c r="AX241" s="129">
        <f t="shared" si="351"/>
        <v>0</v>
      </c>
      <c r="AY241" s="137">
        <v>0</v>
      </c>
      <c r="AZ241" s="131">
        <f t="shared" si="352"/>
        <v>0</v>
      </c>
      <c r="BA241" s="132">
        <f t="shared" si="353"/>
        <v>0</v>
      </c>
      <c r="BB241" s="128">
        <f t="shared" si="354"/>
        <v>0</v>
      </c>
      <c r="BC241" s="129">
        <f t="shared" si="355"/>
        <v>0</v>
      </c>
      <c r="BD241" s="133">
        <f t="shared" si="356"/>
        <v>5.6833333333333336</v>
      </c>
      <c r="BE241" s="134">
        <f t="shared" si="357"/>
        <v>0</v>
      </c>
      <c r="BF241" s="149"/>
      <c r="BG241" s="150"/>
      <c r="BH241" s="142">
        <f t="shared" si="358"/>
        <v>0</v>
      </c>
      <c r="BI241" s="143">
        <f t="shared" si="359"/>
        <v>0</v>
      </c>
      <c r="BJ241" s="149"/>
      <c r="BK241" s="150"/>
      <c r="BL241" s="142">
        <f t="shared" si="360"/>
        <v>0</v>
      </c>
      <c r="BM241" s="143">
        <f t="shared" si="361"/>
        <v>0</v>
      </c>
      <c r="BN241" s="149"/>
      <c r="BO241" s="150"/>
      <c r="BP241" s="142">
        <f t="shared" ref="BP241:BP276" si="382">(BN241+BO241)/2</f>
        <v>0</v>
      </c>
      <c r="BQ241" s="143">
        <f t="shared" ref="BQ241:BQ276" si="383">IF(BP241&gt;=10,5,0)</f>
        <v>0</v>
      </c>
      <c r="BR241" s="149"/>
      <c r="BS241" s="150"/>
      <c r="BT241" s="142">
        <f t="shared" si="362"/>
        <v>0</v>
      </c>
      <c r="BU241" s="143">
        <f t="shared" si="363"/>
        <v>0</v>
      </c>
      <c r="BV241" s="144">
        <f t="shared" si="364"/>
        <v>0</v>
      </c>
      <c r="BW241" s="145">
        <f t="shared" si="365"/>
        <v>0</v>
      </c>
      <c r="BX241" s="149"/>
      <c r="BY241" s="150"/>
      <c r="BZ241" s="142">
        <f t="shared" si="366"/>
        <v>0</v>
      </c>
      <c r="CA241" s="143">
        <f t="shared" si="367"/>
        <v>0</v>
      </c>
      <c r="CB241" s="146">
        <f t="shared" si="368"/>
        <v>0</v>
      </c>
      <c r="CC241" s="145">
        <f t="shared" si="369"/>
        <v>0</v>
      </c>
      <c r="CD241" s="150"/>
      <c r="CE241" s="147">
        <f t="shared" si="370"/>
        <v>0</v>
      </c>
      <c r="CF241" s="148">
        <f t="shared" si="371"/>
        <v>0</v>
      </c>
      <c r="CG241" s="146">
        <f t="shared" si="372"/>
        <v>0</v>
      </c>
      <c r="CH241" s="145">
        <f t="shared" si="373"/>
        <v>0</v>
      </c>
      <c r="CI241" s="149"/>
      <c r="CJ241" s="150"/>
      <c r="CK241" s="142">
        <f t="shared" si="374"/>
        <v>0</v>
      </c>
      <c r="CL241" s="143">
        <f t="shared" si="375"/>
        <v>0</v>
      </c>
      <c r="CM241" s="146">
        <f t="shared" si="376"/>
        <v>0</v>
      </c>
      <c r="CN241" s="145">
        <f t="shared" si="377"/>
        <v>0</v>
      </c>
      <c r="CO241" s="21">
        <f t="shared" si="378"/>
        <v>0</v>
      </c>
      <c r="CP241" s="22">
        <f t="shared" si="379"/>
        <v>0</v>
      </c>
      <c r="CQ241" s="2">
        <f t="shared" si="322"/>
        <v>5.6833333333333336</v>
      </c>
      <c r="CR241" s="3">
        <f t="shared" si="323"/>
        <v>0</v>
      </c>
      <c r="CS241" s="4">
        <f t="shared" si="324"/>
        <v>0</v>
      </c>
      <c r="CT241" s="5">
        <f t="shared" si="325"/>
        <v>0</v>
      </c>
      <c r="CU241" s="23">
        <f t="shared" si="326"/>
        <v>2.8416666666666668</v>
      </c>
      <c r="CV241" s="6">
        <f t="shared" si="327"/>
        <v>0</v>
      </c>
      <c r="CW241" s="20">
        <f t="shared" si="380"/>
        <v>60</v>
      </c>
      <c r="CX241" s="9" t="str">
        <f t="shared" si="381"/>
        <v>مؤجل(ة)</v>
      </c>
      <c r="CY241" s="10"/>
      <c r="CZ241" s="15"/>
      <c r="DA241" s="12"/>
    </row>
    <row r="242" spans="2:105" ht="29.25" customHeight="1" thickBot="1">
      <c r="B242" s="1">
        <f t="shared" ref="B242:B275" si="384">B241+1</f>
        <v>4</v>
      </c>
      <c r="C242" s="182" t="s">
        <v>421</v>
      </c>
      <c r="D242" s="138" t="s">
        <v>82</v>
      </c>
      <c r="E242" s="13" t="s">
        <v>732</v>
      </c>
      <c r="F242" s="32">
        <v>35627</v>
      </c>
      <c r="G242" s="33" t="s">
        <v>790</v>
      </c>
      <c r="H242" s="28">
        <v>13.02</v>
      </c>
      <c r="I242" s="29">
        <v>30</v>
      </c>
      <c r="J242" s="30">
        <v>12.65</v>
      </c>
      <c r="K242" s="31">
        <v>30</v>
      </c>
      <c r="L242" s="18">
        <f t="shared" si="328"/>
        <v>12.835000000000001</v>
      </c>
      <c r="M242" s="19">
        <f t="shared" si="329"/>
        <v>60</v>
      </c>
      <c r="N242" s="149">
        <v>12</v>
      </c>
      <c r="O242" s="150">
        <v>10</v>
      </c>
      <c r="P242" s="120">
        <f t="shared" si="330"/>
        <v>11</v>
      </c>
      <c r="Q242" s="121">
        <f t="shared" si="331"/>
        <v>6</v>
      </c>
      <c r="R242" s="135">
        <v>14.5</v>
      </c>
      <c r="S242" s="136">
        <v>8</v>
      </c>
      <c r="T242" s="120">
        <f t="shared" si="332"/>
        <v>11.25</v>
      </c>
      <c r="U242" s="121">
        <f t="shared" si="333"/>
        <v>6</v>
      </c>
      <c r="V242" s="135">
        <v>11.75</v>
      </c>
      <c r="W242" s="136">
        <v>6.25</v>
      </c>
      <c r="X242" s="120">
        <f t="shared" si="334"/>
        <v>9</v>
      </c>
      <c r="Y242" s="121">
        <f t="shared" si="335"/>
        <v>0</v>
      </c>
      <c r="Z242" s="124">
        <f t="shared" si="336"/>
        <v>10.416666666666666</v>
      </c>
      <c r="AA242" s="125">
        <f t="shared" si="337"/>
        <v>17</v>
      </c>
      <c r="AB242" s="136">
        <v>13.5</v>
      </c>
      <c r="AC242" s="126">
        <f t="shared" si="338"/>
        <v>13.5</v>
      </c>
      <c r="AD242" s="127">
        <f t="shared" si="339"/>
        <v>3</v>
      </c>
      <c r="AE242" s="135">
        <v>13.5</v>
      </c>
      <c r="AF242" s="136">
        <v>6.75</v>
      </c>
      <c r="AG242" s="120">
        <f t="shared" si="340"/>
        <v>10.125</v>
      </c>
      <c r="AH242" s="121">
        <f t="shared" si="341"/>
        <v>3</v>
      </c>
      <c r="AI242" s="135">
        <v>14</v>
      </c>
      <c r="AJ242" s="136">
        <v>8.5</v>
      </c>
      <c r="AK242" s="120">
        <f t="shared" si="342"/>
        <v>11.25</v>
      </c>
      <c r="AL242" s="121">
        <f t="shared" si="343"/>
        <v>3</v>
      </c>
      <c r="AM242" s="128">
        <f t="shared" si="344"/>
        <v>11.25</v>
      </c>
      <c r="AN242" s="129">
        <f t="shared" si="345"/>
        <v>9</v>
      </c>
      <c r="AO242" s="135">
        <v>13</v>
      </c>
      <c r="AP242" s="136">
        <v>3</v>
      </c>
      <c r="AQ242" s="120">
        <f t="shared" si="346"/>
        <v>8</v>
      </c>
      <c r="AR242" s="121">
        <f t="shared" si="347"/>
        <v>0</v>
      </c>
      <c r="AS242" s="135">
        <v>16</v>
      </c>
      <c r="AT242" s="136">
        <v>12.5</v>
      </c>
      <c r="AU242" s="120">
        <f t="shared" si="348"/>
        <v>14.25</v>
      </c>
      <c r="AV242" s="121">
        <f t="shared" si="349"/>
        <v>1</v>
      </c>
      <c r="AW242" s="128">
        <f t="shared" si="350"/>
        <v>10.083333333333334</v>
      </c>
      <c r="AX242" s="129">
        <f t="shared" si="351"/>
        <v>3</v>
      </c>
      <c r="AY242" s="137">
        <v>12</v>
      </c>
      <c r="AZ242" s="131">
        <f t="shared" si="352"/>
        <v>12</v>
      </c>
      <c r="BA242" s="132">
        <f t="shared" si="353"/>
        <v>1</v>
      </c>
      <c r="BB242" s="128">
        <f t="shared" si="354"/>
        <v>12</v>
      </c>
      <c r="BC242" s="129">
        <f t="shared" si="355"/>
        <v>1</v>
      </c>
      <c r="BD242" s="133">
        <f t="shared" si="356"/>
        <v>10.733333333333333</v>
      </c>
      <c r="BE242" s="134">
        <f t="shared" si="357"/>
        <v>30</v>
      </c>
      <c r="BF242" s="149"/>
      <c r="BG242" s="150"/>
      <c r="BH242" s="142">
        <f t="shared" si="358"/>
        <v>0</v>
      </c>
      <c r="BI242" s="143">
        <f t="shared" si="359"/>
        <v>0</v>
      </c>
      <c r="BJ242" s="149"/>
      <c r="BK242" s="150"/>
      <c r="BL242" s="142">
        <f t="shared" si="360"/>
        <v>0</v>
      </c>
      <c r="BM242" s="143">
        <f t="shared" si="361"/>
        <v>0</v>
      </c>
      <c r="BN242" s="149"/>
      <c r="BO242" s="150"/>
      <c r="BP242" s="142">
        <f t="shared" si="382"/>
        <v>0</v>
      </c>
      <c r="BQ242" s="143">
        <f t="shared" si="383"/>
        <v>0</v>
      </c>
      <c r="BR242" s="149"/>
      <c r="BS242" s="150"/>
      <c r="BT242" s="142">
        <f t="shared" si="362"/>
        <v>0</v>
      </c>
      <c r="BU242" s="143">
        <f t="shared" si="363"/>
        <v>0</v>
      </c>
      <c r="BV242" s="144">
        <f t="shared" si="364"/>
        <v>0</v>
      </c>
      <c r="BW242" s="145">
        <f t="shared" si="365"/>
        <v>0</v>
      </c>
      <c r="BX242" s="149"/>
      <c r="BY242" s="150"/>
      <c r="BZ242" s="142">
        <f t="shared" si="366"/>
        <v>0</v>
      </c>
      <c r="CA242" s="143">
        <f t="shared" si="367"/>
        <v>0</v>
      </c>
      <c r="CB242" s="146">
        <f t="shared" si="368"/>
        <v>0</v>
      </c>
      <c r="CC242" s="145">
        <f t="shared" si="369"/>
        <v>0</v>
      </c>
      <c r="CD242" s="150"/>
      <c r="CE242" s="147">
        <f t="shared" si="370"/>
        <v>0</v>
      </c>
      <c r="CF242" s="148">
        <f t="shared" si="371"/>
        <v>0</v>
      </c>
      <c r="CG242" s="146">
        <f t="shared" si="372"/>
        <v>0</v>
      </c>
      <c r="CH242" s="145">
        <f t="shared" si="373"/>
        <v>0</v>
      </c>
      <c r="CI242" s="149"/>
      <c r="CJ242" s="150"/>
      <c r="CK242" s="142">
        <f t="shared" si="374"/>
        <v>0</v>
      </c>
      <c r="CL242" s="143">
        <f t="shared" si="375"/>
        <v>0</v>
      </c>
      <c r="CM242" s="146">
        <f t="shared" si="376"/>
        <v>0</v>
      </c>
      <c r="CN242" s="145">
        <f t="shared" si="377"/>
        <v>0</v>
      </c>
      <c r="CO242" s="21">
        <f t="shared" si="378"/>
        <v>0</v>
      </c>
      <c r="CP242" s="22">
        <f t="shared" si="379"/>
        <v>0</v>
      </c>
      <c r="CQ242" s="2">
        <f t="shared" si="322"/>
        <v>10.733333333333333</v>
      </c>
      <c r="CR242" s="3">
        <f t="shared" si="323"/>
        <v>30</v>
      </c>
      <c r="CS242" s="4">
        <f t="shared" si="324"/>
        <v>0</v>
      </c>
      <c r="CT242" s="5">
        <f t="shared" si="325"/>
        <v>0</v>
      </c>
      <c r="CU242" s="23">
        <f t="shared" si="326"/>
        <v>5.3666666666666663</v>
      </c>
      <c r="CV242" s="6">
        <f t="shared" si="327"/>
        <v>30</v>
      </c>
      <c r="CW242" s="20">
        <f t="shared" si="380"/>
        <v>90</v>
      </c>
      <c r="CX242" s="9" t="str">
        <f t="shared" si="381"/>
        <v>مؤجل(ة)</v>
      </c>
      <c r="CY242" s="10"/>
      <c r="CZ242" s="15"/>
      <c r="DA242" s="12"/>
    </row>
    <row r="243" spans="2:105" ht="29.25" customHeight="1" thickBot="1">
      <c r="B243" s="1">
        <f t="shared" si="384"/>
        <v>5</v>
      </c>
      <c r="C243" s="180" t="s">
        <v>372</v>
      </c>
      <c r="D243" s="138" t="s">
        <v>422</v>
      </c>
      <c r="E243" s="13" t="s">
        <v>733</v>
      </c>
      <c r="F243" s="32">
        <v>35923</v>
      </c>
      <c r="G243" s="33" t="s">
        <v>790</v>
      </c>
      <c r="H243" s="28">
        <v>10.039999999999999</v>
      </c>
      <c r="I243" s="29">
        <v>30</v>
      </c>
      <c r="J243" s="30">
        <v>11</v>
      </c>
      <c r="K243" s="31">
        <v>30</v>
      </c>
      <c r="L243" s="18">
        <f t="shared" si="328"/>
        <v>10.52</v>
      </c>
      <c r="M243" s="19">
        <f t="shared" si="329"/>
        <v>60</v>
      </c>
      <c r="N243" s="149">
        <v>12</v>
      </c>
      <c r="O243" s="150">
        <v>8</v>
      </c>
      <c r="P243" s="120">
        <f t="shared" si="330"/>
        <v>10</v>
      </c>
      <c r="Q243" s="121">
        <f t="shared" si="331"/>
        <v>6</v>
      </c>
      <c r="R243" s="135">
        <v>14</v>
      </c>
      <c r="S243" s="136">
        <v>4.5</v>
      </c>
      <c r="T243" s="120">
        <f t="shared" si="332"/>
        <v>9.25</v>
      </c>
      <c r="U243" s="121">
        <f t="shared" si="333"/>
        <v>0</v>
      </c>
      <c r="V243" s="135">
        <v>12</v>
      </c>
      <c r="W243" s="136">
        <v>8</v>
      </c>
      <c r="X243" s="120">
        <f t="shared" si="334"/>
        <v>10</v>
      </c>
      <c r="Y243" s="121">
        <f t="shared" si="335"/>
        <v>5</v>
      </c>
      <c r="Z243" s="124">
        <f t="shared" si="336"/>
        <v>9.75</v>
      </c>
      <c r="AA243" s="125">
        <f t="shared" si="337"/>
        <v>11</v>
      </c>
      <c r="AB243" s="136">
        <v>12</v>
      </c>
      <c r="AC243" s="126">
        <f t="shared" si="338"/>
        <v>12</v>
      </c>
      <c r="AD243" s="127">
        <f t="shared" si="339"/>
        <v>3</v>
      </c>
      <c r="AE243" s="135">
        <v>14</v>
      </c>
      <c r="AF243" s="136">
        <v>6.75</v>
      </c>
      <c r="AG243" s="120">
        <f t="shared" si="340"/>
        <v>10.375</v>
      </c>
      <c r="AH243" s="121">
        <f t="shared" si="341"/>
        <v>3</v>
      </c>
      <c r="AI243" s="135">
        <v>15</v>
      </c>
      <c r="AJ243" s="136">
        <v>8.25</v>
      </c>
      <c r="AK243" s="120">
        <f t="shared" si="342"/>
        <v>11.625</v>
      </c>
      <c r="AL243" s="121">
        <f t="shared" si="343"/>
        <v>3</v>
      </c>
      <c r="AM243" s="128">
        <f t="shared" si="344"/>
        <v>11.2</v>
      </c>
      <c r="AN243" s="129">
        <f t="shared" si="345"/>
        <v>9</v>
      </c>
      <c r="AO243" s="135">
        <v>13</v>
      </c>
      <c r="AP243" s="136">
        <v>10</v>
      </c>
      <c r="AQ243" s="120">
        <f t="shared" si="346"/>
        <v>11.5</v>
      </c>
      <c r="AR243" s="121">
        <f t="shared" si="347"/>
        <v>2</v>
      </c>
      <c r="AS243" s="135">
        <v>11</v>
      </c>
      <c r="AT243" s="136">
        <v>15</v>
      </c>
      <c r="AU243" s="120">
        <f t="shared" si="348"/>
        <v>13</v>
      </c>
      <c r="AV243" s="121">
        <f t="shared" si="349"/>
        <v>1</v>
      </c>
      <c r="AW243" s="128">
        <f t="shared" si="350"/>
        <v>12</v>
      </c>
      <c r="AX243" s="129">
        <f t="shared" si="351"/>
        <v>3</v>
      </c>
      <c r="AY243" s="137">
        <v>13</v>
      </c>
      <c r="AZ243" s="131">
        <f t="shared" si="352"/>
        <v>13</v>
      </c>
      <c r="BA243" s="132">
        <f t="shared" si="353"/>
        <v>1</v>
      </c>
      <c r="BB243" s="128">
        <f t="shared" si="354"/>
        <v>13</v>
      </c>
      <c r="BC243" s="129">
        <f t="shared" si="355"/>
        <v>1</v>
      </c>
      <c r="BD243" s="133">
        <f t="shared" si="356"/>
        <v>10.9</v>
      </c>
      <c r="BE243" s="134">
        <f t="shared" si="357"/>
        <v>30</v>
      </c>
      <c r="BF243" s="149"/>
      <c r="BG243" s="150"/>
      <c r="BH243" s="142">
        <f t="shared" si="358"/>
        <v>0</v>
      </c>
      <c r="BI243" s="143">
        <f t="shared" si="359"/>
        <v>0</v>
      </c>
      <c r="BJ243" s="149"/>
      <c r="BK243" s="150"/>
      <c r="BL243" s="142">
        <f t="shared" si="360"/>
        <v>0</v>
      </c>
      <c r="BM243" s="143">
        <f t="shared" si="361"/>
        <v>0</v>
      </c>
      <c r="BN243" s="149"/>
      <c r="BO243" s="150"/>
      <c r="BP243" s="142">
        <f t="shared" si="382"/>
        <v>0</v>
      </c>
      <c r="BQ243" s="143">
        <f t="shared" si="383"/>
        <v>0</v>
      </c>
      <c r="BR243" s="149"/>
      <c r="BS243" s="150"/>
      <c r="BT243" s="142">
        <f t="shared" si="362"/>
        <v>0</v>
      </c>
      <c r="BU243" s="143">
        <f t="shared" si="363"/>
        <v>0</v>
      </c>
      <c r="BV243" s="144">
        <f t="shared" si="364"/>
        <v>0</v>
      </c>
      <c r="BW243" s="145">
        <f t="shared" si="365"/>
        <v>0</v>
      </c>
      <c r="BX243" s="149"/>
      <c r="BY243" s="150"/>
      <c r="BZ243" s="142">
        <f t="shared" si="366"/>
        <v>0</v>
      </c>
      <c r="CA243" s="143">
        <f t="shared" si="367"/>
        <v>0</v>
      </c>
      <c r="CB243" s="146">
        <f t="shared" si="368"/>
        <v>0</v>
      </c>
      <c r="CC243" s="145">
        <f t="shared" si="369"/>
        <v>0</v>
      </c>
      <c r="CD243" s="150"/>
      <c r="CE243" s="147">
        <f t="shared" si="370"/>
        <v>0</v>
      </c>
      <c r="CF243" s="148">
        <f t="shared" si="371"/>
        <v>0</v>
      </c>
      <c r="CG243" s="146">
        <f t="shared" si="372"/>
        <v>0</v>
      </c>
      <c r="CH243" s="145">
        <f t="shared" si="373"/>
        <v>0</v>
      </c>
      <c r="CI243" s="149"/>
      <c r="CJ243" s="150"/>
      <c r="CK243" s="142">
        <f t="shared" si="374"/>
        <v>0</v>
      </c>
      <c r="CL243" s="143">
        <f t="shared" si="375"/>
        <v>0</v>
      </c>
      <c r="CM243" s="146">
        <f t="shared" si="376"/>
        <v>0</v>
      </c>
      <c r="CN243" s="145">
        <f t="shared" si="377"/>
        <v>0</v>
      </c>
      <c r="CO243" s="21">
        <f t="shared" si="378"/>
        <v>0</v>
      </c>
      <c r="CP243" s="22">
        <f t="shared" si="379"/>
        <v>0</v>
      </c>
      <c r="CQ243" s="2">
        <f t="shared" si="322"/>
        <v>10.9</v>
      </c>
      <c r="CR243" s="3">
        <f t="shared" si="323"/>
        <v>30</v>
      </c>
      <c r="CS243" s="4">
        <f t="shared" si="324"/>
        <v>0</v>
      </c>
      <c r="CT243" s="5">
        <f t="shared" si="325"/>
        <v>0</v>
      </c>
      <c r="CU243" s="23">
        <f t="shared" si="326"/>
        <v>5.45</v>
      </c>
      <c r="CV243" s="6">
        <f t="shared" si="327"/>
        <v>30</v>
      </c>
      <c r="CW243" s="20">
        <f t="shared" si="380"/>
        <v>90</v>
      </c>
      <c r="CX243" s="9" t="str">
        <f t="shared" si="381"/>
        <v>مؤجل(ة)</v>
      </c>
      <c r="CY243" s="10"/>
      <c r="CZ243" s="15"/>
      <c r="DA243" s="12"/>
    </row>
    <row r="244" spans="2:105" ht="29.25" customHeight="1" thickBot="1">
      <c r="B244" s="1">
        <f t="shared" si="384"/>
        <v>6</v>
      </c>
      <c r="C244" s="180" t="s">
        <v>193</v>
      </c>
      <c r="D244" s="138" t="s">
        <v>423</v>
      </c>
      <c r="E244" s="34" t="s">
        <v>734</v>
      </c>
      <c r="F244" s="32">
        <v>36013</v>
      </c>
      <c r="G244" s="33" t="s">
        <v>790</v>
      </c>
      <c r="H244" s="28">
        <v>9.31</v>
      </c>
      <c r="I244" s="29">
        <v>30</v>
      </c>
      <c r="J244" s="30">
        <v>11.3</v>
      </c>
      <c r="K244" s="31">
        <v>30</v>
      </c>
      <c r="L244" s="18">
        <f t="shared" si="328"/>
        <v>10.305</v>
      </c>
      <c r="M244" s="19">
        <f t="shared" si="329"/>
        <v>60</v>
      </c>
      <c r="N244" s="149"/>
      <c r="O244" s="150"/>
      <c r="P244" s="120">
        <f t="shared" si="330"/>
        <v>0</v>
      </c>
      <c r="Q244" s="121">
        <f t="shared" si="331"/>
        <v>0</v>
      </c>
      <c r="R244" s="135"/>
      <c r="S244" s="136"/>
      <c r="T244" s="120">
        <f t="shared" si="332"/>
        <v>0</v>
      </c>
      <c r="U244" s="121">
        <f t="shared" si="333"/>
        <v>0</v>
      </c>
      <c r="V244" s="135"/>
      <c r="W244" s="136"/>
      <c r="X244" s="120">
        <f t="shared" si="334"/>
        <v>0</v>
      </c>
      <c r="Y244" s="121">
        <f t="shared" si="335"/>
        <v>0</v>
      </c>
      <c r="Z244" s="124">
        <f t="shared" si="336"/>
        <v>0</v>
      </c>
      <c r="AA244" s="125">
        <f t="shared" si="337"/>
        <v>0</v>
      </c>
      <c r="AB244" s="136"/>
      <c r="AC244" s="126">
        <f t="shared" si="338"/>
        <v>0</v>
      </c>
      <c r="AD244" s="127">
        <f t="shared" si="339"/>
        <v>0</v>
      </c>
      <c r="AE244" s="135"/>
      <c r="AF244" s="136"/>
      <c r="AG244" s="120">
        <f t="shared" si="340"/>
        <v>0</v>
      </c>
      <c r="AH244" s="121">
        <f t="shared" si="341"/>
        <v>0</v>
      </c>
      <c r="AI244" s="135"/>
      <c r="AJ244" s="136"/>
      <c r="AK244" s="120">
        <f t="shared" si="342"/>
        <v>0</v>
      </c>
      <c r="AL244" s="121">
        <f t="shared" si="343"/>
        <v>0</v>
      </c>
      <c r="AM244" s="128">
        <f t="shared" si="344"/>
        <v>0</v>
      </c>
      <c r="AN244" s="129">
        <f t="shared" si="345"/>
        <v>0</v>
      </c>
      <c r="AO244" s="135"/>
      <c r="AP244" s="136"/>
      <c r="AQ244" s="120">
        <f t="shared" si="346"/>
        <v>0</v>
      </c>
      <c r="AR244" s="121">
        <f t="shared" si="347"/>
        <v>0</v>
      </c>
      <c r="AS244" s="135"/>
      <c r="AT244" s="136"/>
      <c r="AU244" s="120">
        <f t="shared" si="348"/>
        <v>0</v>
      </c>
      <c r="AV244" s="121">
        <f t="shared" si="349"/>
        <v>0</v>
      </c>
      <c r="AW244" s="128">
        <f t="shared" si="350"/>
        <v>0</v>
      </c>
      <c r="AX244" s="129">
        <f t="shared" si="351"/>
        <v>0</v>
      </c>
      <c r="AY244" s="137"/>
      <c r="AZ244" s="131">
        <f t="shared" si="352"/>
        <v>0</v>
      </c>
      <c r="BA244" s="132">
        <f t="shared" si="353"/>
        <v>0</v>
      </c>
      <c r="BB244" s="128">
        <f t="shared" si="354"/>
        <v>0</v>
      </c>
      <c r="BC244" s="129">
        <f t="shared" si="355"/>
        <v>0</v>
      </c>
      <c r="BD244" s="133">
        <f t="shared" si="356"/>
        <v>0</v>
      </c>
      <c r="BE244" s="134">
        <f t="shared" si="357"/>
        <v>0</v>
      </c>
      <c r="BF244" s="149"/>
      <c r="BG244" s="150"/>
      <c r="BH244" s="142">
        <f t="shared" si="358"/>
        <v>0</v>
      </c>
      <c r="BI244" s="143">
        <f t="shared" si="359"/>
        <v>0</v>
      </c>
      <c r="BJ244" s="149"/>
      <c r="BK244" s="150"/>
      <c r="BL244" s="142">
        <f t="shared" si="360"/>
        <v>0</v>
      </c>
      <c r="BM244" s="143">
        <f t="shared" si="361"/>
        <v>0</v>
      </c>
      <c r="BN244" s="149"/>
      <c r="BO244" s="150"/>
      <c r="BP244" s="142">
        <f t="shared" si="382"/>
        <v>0</v>
      </c>
      <c r="BQ244" s="143">
        <f t="shared" si="383"/>
        <v>0</v>
      </c>
      <c r="BR244" s="149"/>
      <c r="BS244" s="150"/>
      <c r="BT244" s="142">
        <f t="shared" si="362"/>
        <v>0</v>
      </c>
      <c r="BU244" s="143">
        <f t="shared" si="363"/>
        <v>0</v>
      </c>
      <c r="BV244" s="144">
        <f t="shared" si="364"/>
        <v>0</v>
      </c>
      <c r="BW244" s="145">
        <f t="shared" si="365"/>
        <v>0</v>
      </c>
      <c r="BX244" s="149"/>
      <c r="BY244" s="150"/>
      <c r="BZ244" s="142">
        <f t="shared" si="366"/>
        <v>0</v>
      </c>
      <c r="CA244" s="143">
        <f t="shared" si="367"/>
        <v>0</v>
      </c>
      <c r="CB244" s="146">
        <f t="shared" si="368"/>
        <v>0</v>
      </c>
      <c r="CC244" s="145">
        <f t="shared" si="369"/>
        <v>0</v>
      </c>
      <c r="CD244" s="150"/>
      <c r="CE244" s="147">
        <f t="shared" si="370"/>
        <v>0</v>
      </c>
      <c r="CF244" s="148">
        <f t="shared" si="371"/>
        <v>0</v>
      </c>
      <c r="CG244" s="146">
        <f t="shared" si="372"/>
        <v>0</v>
      </c>
      <c r="CH244" s="145">
        <f t="shared" si="373"/>
        <v>0</v>
      </c>
      <c r="CI244" s="149"/>
      <c r="CJ244" s="150"/>
      <c r="CK244" s="142">
        <f t="shared" si="374"/>
        <v>0</v>
      </c>
      <c r="CL244" s="143">
        <f t="shared" si="375"/>
        <v>0</v>
      </c>
      <c r="CM244" s="146">
        <f t="shared" si="376"/>
        <v>0</v>
      </c>
      <c r="CN244" s="145">
        <f t="shared" si="377"/>
        <v>0</v>
      </c>
      <c r="CO244" s="21">
        <f t="shared" si="378"/>
        <v>0</v>
      </c>
      <c r="CP244" s="22">
        <f t="shared" si="379"/>
        <v>0</v>
      </c>
      <c r="CQ244" s="2">
        <f t="shared" si="322"/>
        <v>0</v>
      </c>
      <c r="CR244" s="3">
        <f t="shared" si="323"/>
        <v>0</v>
      </c>
      <c r="CS244" s="4">
        <f t="shared" si="324"/>
        <v>0</v>
      </c>
      <c r="CT244" s="5">
        <f t="shared" si="325"/>
        <v>0</v>
      </c>
      <c r="CU244" s="23">
        <f t="shared" si="326"/>
        <v>0</v>
      </c>
      <c r="CV244" s="6">
        <f t="shared" si="327"/>
        <v>0</v>
      </c>
      <c r="CW244" s="20">
        <f t="shared" si="380"/>
        <v>60</v>
      </c>
      <c r="CX244" s="9" t="str">
        <f t="shared" si="381"/>
        <v>مؤجل(ة)</v>
      </c>
      <c r="CY244" s="10"/>
      <c r="CZ244" s="15"/>
      <c r="DA244" s="12"/>
    </row>
    <row r="245" spans="2:105" ht="29.25" customHeight="1" thickBot="1">
      <c r="B245" s="1">
        <f t="shared" si="384"/>
        <v>7</v>
      </c>
      <c r="C245" s="180" t="s">
        <v>424</v>
      </c>
      <c r="D245" s="138" t="s">
        <v>196</v>
      </c>
      <c r="E245" s="13" t="s">
        <v>735</v>
      </c>
      <c r="F245" s="32">
        <v>36310</v>
      </c>
      <c r="G245" s="33" t="s">
        <v>790</v>
      </c>
      <c r="H245" s="28">
        <v>11.39</v>
      </c>
      <c r="I245" s="29">
        <v>30</v>
      </c>
      <c r="J245" s="30">
        <v>12.7</v>
      </c>
      <c r="K245" s="31">
        <v>30</v>
      </c>
      <c r="L245" s="18">
        <f t="shared" si="328"/>
        <v>12.045</v>
      </c>
      <c r="M245" s="19">
        <f t="shared" si="329"/>
        <v>60</v>
      </c>
      <c r="N245" s="149">
        <v>11</v>
      </c>
      <c r="O245" s="150">
        <v>13</v>
      </c>
      <c r="P245" s="120">
        <f t="shared" si="330"/>
        <v>12</v>
      </c>
      <c r="Q245" s="121">
        <f t="shared" si="331"/>
        <v>6</v>
      </c>
      <c r="R245" s="135">
        <v>14</v>
      </c>
      <c r="S245" s="136">
        <v>8.75</v>
      </c>
      <c r="T245" s="120">
        <f t="shared" si="332"/>
        <v>11.375</v>
      </c>
      <c r="U245" s="121">
        <f t="shared" si="333"/>
        <v>6</v>
      </c>
      <c r="V245" s="135">
        <v>15</v>
      </c>
      <c r="W245" s="136">
        <v>1</v>
      </c>
      <c r="X245" s="120">
        <f t="shared" si="334"/>
        <v>8</v>
      </c>
      <c r="Y245" s="121">
        <f t="shared" si="335"/>
        <v>0</v>
      </c>
      <c r="Z245" s="124">
        <f t="shared" si="336"/>
        <v>10.458333333333334</v>
      </c>
      <c r="AA245" s="125">
        <f t="shared" si="337"/>
        <v>17</v>
      </c>
      <c r="AB245" s="136">
        <v>10.5</v>
      </c>
      <c r="AC245" s="126">
        <f t="shared" si="338"/>
        <v>10.5</v>
      </c>
      <c r="AD245" s="127">
        <f t="shared" si="339"/>
        <v>3</v>
      </c>
      <c r="AE245" s="135">
        <v>13</v>
      </c>
      <c r="AF245" s="136">
        <v>2.5</v>
      </c>
      <c r="AG245" s="120">
        <f t="shared" si="340"/>
        <v>7.75</v>
      </c>
      <c r="AH245" s="121">
        <f t="shared" si="341"/>
        <v>0</v>
      </c>
      <c r="AI245" s="135">
        <v>14</v>
      </c>
      <c r="AJ245" s="136">
        <v>8.5</v>
      </c>
      <c r="AK245" s="120">
        <f t="shared" si="342"/>
        <v>11.25</v>
      </c>
      <c r="AL245" s="121">
        <f t="shared" si="343"/>
        <v>3</v>
      </c>
      <c r="AM245" s="128">
        <f t="shared" si="344"/>
        <v>9.6999999999999993</v>
      </c>
      <c r="AN245" s="129">
        <f t="shared" si="345"/>
        <v>6</v>
      </c>
      <c r="AO245" s="135">
        <v>13</v>
      </c>
      <c r="AP245" s="136">
        <v>7</v>
      </c>
      <c r="AQ245" s="120">
        <f t="shared" si="346"/>
        <v>10</v>
      </c>
      <c r="AR245" s="121">
        <f t="shared" si="347"/>
        <v>2</v>
      </c>
      <c r="AS245" s="135">
        <v>10</v>
      </c>
      <c r="AT245" s="136">
        <v>18.5</v>
      </c>
      <c r="AU245" s="120">
        <f t="shared" si="348"/>
        <v>14.25</v>
      </c>
      <c r="AV245" s="121">
        <f t="shared" si="349"/>
        <v>1</v>
      </c>
      <c r="AW245" s="128">
        <f t="shared" si="350"/>
        <v>11.416666666666666</v>
      </c>
      <c r="AX245" s="129">
        <f t="shared" si="351"/>
        <v>3</v>
      </c>
      <c r="AY245" s="137">
        <v>8.5</v>
      </c>
      <c r="AZ245" s="131">
        <f t="shared" si="352"/>
        <v>8.5</v>
      </c>
      <c r="BA245" s="132">
        <f t="shared" si="353"/>
        <v>0</v>
      </c>
      <c r="BB245" s="128">
        <f t="shared" si="354"/>
        <v>8.5</v>
      </c>
      <c r="BC245" s="129">
        <f t="shared" si="355"/>
        <v>0</v>
      </c>
      <c r="BD245" s="133">
        <f t="shared" si="356"/>
        <v>10.266666666666667</v>
      </c>
      <c r="BE245" s="134">
        <f t="shared" si="357"/>
        <v>30</v>
      </c>
      <c r="BF245" s="149"/>
      <c r="BG245" s="150"/>
      <c r="BH245" s="142">
        <f t="shared" si="358"/>
        <v>0</v>
      </c>
      <c r="BI245" s="143">
        <f t="shared" si="359"/>
        <v>0</v>
      </c>
      <c r="BJ245" s="149"/>
      <c r="BK245" s="150"/>
      <c r="BL245" s="142">
        <f t="shared" si="360"/>
        <v>0</v>
      </c>
      <c r="BM245" s="143">
        <f t="shared" si="361"/>
        <v>0</v>
      </c>
      <c r="BN245" s="149"/>
      <c r="BO245" s="150"/>
      <c r="BP245" s="142">
        <f t="shared" si="382"/>
        <v>0</v>
      </c>
      <c r="BQ245" s="143">
        <f t="shared" si="383"/>
        <v>0</v>
      </c>
      <c r="BR245" s="149"/>
      <c r="BS245" s="150"/>
      <c r="BT245" s="142">
        <f t="shared" si="362"/>
        <v>0</v>
      </c>
      <c r="BU245" s="143">
        <f t="shared" si="363"/>
        <v>0</v>
      </c>
      <c r="BV245" s="144">
        <f t="shared" si="364"/>
        <v>0</v>
      </c>
      <c r="BW245" s="145">
        <f t="shared" si="365"/>
        <v>0</v>
      </c>
      <c r="BX245" s="149"/>
      <c r="BY245" s="150"/>
      <c r="BZ245" s="142">
        <f t="shared" si="366"/>
        <v>0</v>
      </c>
      <c r="CA245" s="143">
        <f t="shared" si="367"/>
        <v>0</v>
      </c>
      <c r="CB245" s="146">
        <f t="shared" si="368"/>
        <v>0</v>
      </c>
      <c r="CC245" s="145">
        <f t="shared" si="369"/>
        <v>0</v>
      </c>
      <c r="CD245" s="150"/>
      <c r="CE245" s="147">
        <f t="shared" si="370"/>
        <v>0</v>
      </c>
      <c r="CF245" s="148">
        <f t="shared" si="371"/>
        <v>0</v>
      </c>
      <c r="CG245" s="146">
        <f t="shared" si="372"/>
        <v>0</v>
      </c>
      <c r="CH245" s="145">
        <f t="shared" si="373"/>
        <v>0</v>
      </c>
      <c r="CI245" s="149"/>
      <c r="CJ245" s="150"/>
      <c r="CK245" s="142">
        <f t="shared" si="374"/>
        <v>0</v>
      </c>
      <c r="CL245" s="143">
        <f t="shared" si="375"/>
        <v>0</v>
      </c>
      <c r="CM245" s="146">
        <f t="shared" si="376"/>
        <v>0</v>
      </c>
      <c r="CN245" s="145">
        <f t="shared" si="377"/>
        <v>0</v>
      </c>
      <c r="CO245" s="21">
        <f t="shared" si="378"/>
        <v>0</v>
      </c>
      <c r="CP245" s="22">
        <f t="shared" si="379"/>
        <v>0</v>
      </c>
      <c r="CQ245" s="2">
        <f t="shared" si="322"/>
        <v>10.266666666666667</v>
      </c>
      <c r="CR245" s="3">
        <f t="shared" si="323"/>
        <v>30</v>
      </c>
      <c r="CS245" s="4">
        <f t="shared" si="324"/>
        <v>0</v>
      </c>
      <c r="CT245" s="5">
        <f t="shared" si="325"/>
        <v>0</v>
      </c>
      <c r="CU245" s="23">
        <f t="shared" si="326"/>
        <v>5.1333333333333337</v>
      </c>
      <c r="CV245" s="6">
        <f t="shared" si="327"/>
        <v>30</v>
      </c>
      <c r="CW245" s="20">
        <f t="shared" si="380"/>
        <v>90</v>
      </c>
      <c r="CX245" s="9" t="str">
        <f t="shared" si="381"/>
        <v>مؤجل(ة)</v>
      </c>
      <c r="CY245" s="10"/>
      <c r="CZ245" s="15"/>
      <c r="DA245" s="12"/>
    </row>
    <row r="246" spans="2:105" ht="29.25" customHeight="1" thickBot="1">
      <c r="B246" s="1">
        <f t="shared" si="384"/>
        <v>8</v>
      </c>
      <c r="C246" s="180" t="s">
        <v>425</v>
      </c>
      <c r="D246" s="138" t="s">
        <v>285</v>
      </c>
      <c r="E246" s="13" t="s">
        <v>736</v>
      </c>
      <c r="F246" s="32">
        <v>36697</v>
      </c>
      <c r="G246" s="33" t="s">
        <v>790</v>
      </c>
      <c r="H246" s="28">
        <v>10.119999999999999</v>
      </c>
      <c r="I246" s="29">
        <v>30</v>
      </c>
      <c r="J246" s="30">
        <v>10.95</v>
      </c>
      <c r="K246" s="31">
        <v>30</v>
      </c>
      <c r="L246" s="18">
        <f t="shared" si="328"/>
        <v>10.535</v>
      </c>
      <c r="M246" s="19">
        <f t="shared" si="329"/>
        <v>60</v>
      </c>
      <c r="N246" s="149">
        <v>12</v>
      </c>
      <c r="O246" s="150">
        <v>4</v>
      </c>
      <c r="P246" s="120">
        <f t="shared" si="330"/>
        <v>8</v>
      </c>
      <c r="Q246" s="121">
        <f t="shared" si="331"/>
        <v>0</v>
      </c>
      <c r="R246" s="135">
        <v>14.75</v>
      </c>
      <c r="S246" s="136">
        <v>5.25</v>
      </c>
      <c r="T246" s="120">
        <f t="shared" si="332"/>
        <v>10</v>
      </c>
      <c r="U246" s="121">
        <f t="shared" si="333"/>
        <v>6</v>
      </c>
      <c r="V246" s="135">
        <v>9</v>
      </c>
      <c r="W246" s="136">
        <v>2.5</v>
      </c>
      <c r="X246" s="120">
        <f t="shared" si="334"/>
        <v>5.75</v>
      </c>
      <c r="Y246" s="121">
        <f t="shared" si="335"/>
        <v>0</v>
      </c>
      <c r="Z246" s="124">
        <f t="shared" si="336"/>
        <v>7.916666666666667</v>
      </c>
      <c r="AA246" s="125">
        <f t="shared" si="337"/>
        <v>6</v>
      </c>
      <c r="AB246" s="136">
        <v>15</v>
      </c>
      <c r="AC246" s="126">
        <f t="shared" si="338"/>
        <v>15</v>
      </c>
      <c r="AD246" s="127">
        <f t="shared" si="339"/>
        <v>3</v>
      </c>
      <c r="AE246" s="135">
        <v>10</v>
      </c>
      <c r="AF246" s="136">
        <v>2.5</v>
      </c>
      <c r="AG246" s="120">
        <f t="shared" si="340"/>
        <v>6.25</v>
      </c>
      <c r="AH246" s="121">
        <f t="shared" si="341"/>
        <v>0</v>
      </c>
      <c r="AI246" s="135">
        <v>12</v>
      </c>
      <c r="AJ246" s="136">
        <v>5.5</v>
      </c>
      <c r="AK246" s="120">
        <f t="shared" si="342"/>
        <v>8.75</v>
      </c>
      <c r="AL246" s="121">
        <f t="shared" si="343"/>
        <v>0</v>
      </c>
      <c r="AM246" s="128">
        <f t="shared" si="344"/>
        <v>9</v>
      </c>
      <c r="AN246" s="129">
        <f t="shared" si="345"/>
        <v>3</v>
      </c>
      <c r="AO246" s="135">
        <v>12.5</v>
      </c>
      <c r="AP246" s="136">
        <v>4</v>
      </c>
      <c r="AQ246" s="120">
        <f t="shared" si="346"/>
        <v>8.25</v>
      </c>
      <c r="AR246" s="121">
        <f t="shared" si="347"/>
        <v>0</v>
      </c>
      <c r="AS246" s="135">
        <v>11</v>
      </c>
      <c r="AT246" s="136">
        <v>10</v>
      </c>
      <c r="AU246" s="120">
        <f t="shared" si="348"/>
        <v>10.5</v>
      </c>
      <c r="AV246" s="121">
        <f t="shared" si="349"/>
        <v>1</v>
      </c>
      <c r="AW246" s="128">
        <f t="shared" si="350"/>
        <v>9</v>
      </c>
      <c r="AX246" s="129">
        <f t="shared" si="351"/>
        <v>1</v>
      </c>
      <c r="AY246" s="137">
        <v>10</v>
      </c>
      <c r="AZ246" s="131">
        <f t="shared" si="352"/>
        <v>10</v>
      </c>
      <c r="BA246" s="132">
        <f t="shared" si="353"/>
        <v>1</v>
      </c>
      <c r="BB246" s="128">
        <f t="shared" si="354"/>
        <v>10</v>
      </c>
      <c r="BC246" s="129">
        <f t="shared" si="355"/>
        <v>1</v>
      </c>
      <c r="BD246" s="133">
        <f t="shared" si="356"/>
        <v>8.6333333333333329</v>
      </c>
      <c r="BE246" s="134">
        <f t="shared" si="357"/>
        <v>11</v>
      </c>
      <c r="BF246" s="149"/>
      <c r="BG246" s="150"/>
      <c r="BH246" s="142">
        <f t="shared" si="358"/>
        <v>0</v>
      </c>
      <c r="BI246" s="143">
        <f t="shared" si="359"/>
        <v>0</v>
      </c>
      <c r="BJ246" s="149"/>
      <c r="BK246" s="150"/>
      <c r="BL246" s="142">
        <f t="shared" si="360"/>
        <v>0</v>
      </c>
      <c r="BM246" s="143">
        <f t="shared" si="361"/>
        <v>0</v>
      </c>
      <c r="BN246" s="149"/>
      <c r="BO246" s="150"/>
      <c r="BP246" s="142">
        <f t="shared" si="382"/>
        <v>0</v>
      </c>
      <c r="BQ246" s="143">
        <f t="shared" si="383"/>
        <v>0</v>
      </c>
      <c r="BR246" s="149"/>
      <c r="BS246" s="150"/>
      <c r="BT246" s="142">
        <f t="shared" si="362"/>
        <v>0</v>
      </c>
      <c r="BU246" s="143">
        <f t="shared" si="363"/>
        <v>0</v>
      </c>
      <c r="BV246" s="144">
        <f t="shared" si="364"/>
        <v>0</v>
      </c>
      <c r="BW246" s="145">
        <f t="shared" si="365"/>
        <v>0</v>
      </c>
      <c r="BX246" s="149"/>
      <c r="BY246" s="150"/>
      <c r="BZ246" s="142">
        <f t="shared" si="366"/>
        <v>0</v>
      </c>
      <c r="CA246" s="143">
        <f t="shared" si="367"/>
        <v>0</v>
      </c>
      <c r="CB246" s="146">
        <f t="shared" si="368"/>
        <v>0</v>
      </c>
      <c r="CC246" s="145">
        <f t="shared" si="369"/>
        <v>0</v>
      </c>
      <c r="CD246" s="150"/>
      <c r="CE246" s="147">
        <f t="shared" si="370"/>
        <v>0</v>
      </c>
      <c r="CF246" s="148">
        <f t="shared" si="371"/>
        <v>0</v>
      </c>
      <c r="CG246" s="146">
        <f t="shared" si="372"/>
        <v>0</v>
      </c>
      <c r="CH246" s="145">
        <f t="shared" si="373"/>
        <v>0</v>
      </c>
      <c r="CI246" s="149"/>
      <c r="CJ246" s="150"/>
      <c r="CK246" s="142">
        <f t="shared" si="374"/>
        <v>0</v>
      </c>
      <c r="CL246" s="143">
        <f t="shared" si="375"/>
        <v>0</v>
      </c>
      <c r="CM246" s="146">
        <f t="shared" si="376"/>
        <v>0</v>
      </c>
      <c r="CN246" s="145">
        <f t="shared" si="377"/>
        <v>0</v>
      </c>
      <c r="CO246" s="21">
        <f t="shared" si="378"/>
        <v>0</v>
      </c>
      <c r="CP246" s="22">
        <f t="shared" si="379"/>
        <v>0</v>
      </c>
      <c r="CQ246" s="2">
        <f t="shared" si="322"/>
        <v>8.6333333333333329</v>
      </c>
      <c r="CR246" s="3">
        <f t="shared" si="323"/>
        <v>11</v>
      </c>
      <c r="CS246" s="4">
        <f t="shared" si="324"/>
        <v>0</v>
      </c>
      <c r="CT246" s="5">
        <f t="shared" si="325"/>
        <v>0</v>
      </c>
      <c r="CU246" s="23">
        <f t="shared" si="326"/>
        <v>4.3166666666666664</v>
      </c>
      <c r="CV246" s="6">
        <f t="shared" si="327"/>
        <v>11</v>
      </c>
      <c r="CW246" s="20">
        <f t="shared" si="380"/>
        <v>71</v>
      </c>
      <c r="CX246" s="9" t="str">
        <f t="shared" si="381"/>
        <v>مؤجل(ة)</v>
      </c>
      <c r="CY246" s="10"/>
      <c r="CZ246" s="15"/>
      <c r="DA246" s="12"/>
    </row>
    <row r="247" spans="2:105" ht="29.25" customHeight="1" thickBot="1">
      <c r="B247" s="1">
        <f t="shared" si="384"/>
        <v>9</v>
      </c>
      <c r="C247" s="180" t="s">
        <v>426</v>
      </c>
      <c r="D247" s="138" t="s">
        <v>416</v>
      </c>
      <c r="E247" s="13" t="s">
        <v>737</v>
      </c>
      <c r="F247" s="32">
        <v>34259</v>
      </c>
      <c r="G247" s="33" t="s">
        <v>830</v>
      </c>
      <c r="H247" s="28">
        <v>10.15</v>
      </c>
      <c r="I247" s="29">
        <v>30</v>
      </c>
      <c r="J247" s="30">
        <v>10.27</v>
      </c>
      <c r="K247" s="31">
        <v>30</v>
      </c>
      <c r="L247" s="18">
        <f t="shared" si="328"/>
        <v>10.210000000000001</v>
      </c>
      <c r="M247" s="19">
        <f t="shared" si="329"/>
        <v>60</v>
      </c>
      <c r="N247" s="149">
        <v>18</v>
      </c>
      <c r="O247" s="150">
        <v>13</v>
      </c>
      <c r="P247" s="120">
        <f t="shared" si="330"/>
        <v>15.5</v>
      </c>
      <c r="Q247" s="121">
        <f t="shared" si="331"/>
        <v>6</v>
      </c>
      <c r="R247" s="135">
        <v>13.5</v>
      </c>
      <c r="S247" s="136">
        <v>3.5</v>
      </c>
      <c r="T247" s="120">
        <f t="shared" si="332"/>
        <v>8.5</v>
      </c>
      <c r="U247" s="121">
        <f t="shared" si="333"/>
        <v>0</v>
      </c>
      <c r="V247" s="135">
        <v>9.5</v>
      </c>
      <c r="W247" s="136">
        <v>4</v>
      </c>
      <c r="X247" s="120">
        <f t="shared" si="334"/>
        <v>6.75</v>
      </c>
      <c r="Y247" s="121">
        <f t="shared" si="335"/>
        <v>0</v>
      </c>
      <c r="Z247" s="124">
        <f t="shared" si="336"/>
        <v>10.25</v>
      </c>
      <c r="AA247" s="125">
        <f t="shared" si="337"/>
        <v>17</v>
      </c>
      <c r="AB247" s="136">
        <v>5</v>
      </c>
      <c r="AC247" s="126">
        <f t="shared" si="338"/>
        <v>5</v>
      </c>
      <c r="AD247" s="127">
        <f t="shared" si="339"/>
        <v>0</v>
      </c>
      <c r="AE247" s="135">
        <v>12</v>
      </c>
      <c r="AF247" s="136">
        <v>1.5</v>
      </c>
      <c r="AG247" s="120">
        <f t="shared" si="340"/>
        <v>6.75</v>
      </c>
      <c r="AH247" s="121">
        <f t="shared" si="341"/>
        <v>0</v>
      </c>
      <c r="AI247" s="135">
        <v>11</v>
      </c>
      <c r="AJ247" s="136">
        <v>9</v>
      </c>
      <c r="AK247" s="120">
        <f t="shared" si="342"/>
        <v>10</v>
      </c>
      <c r="AL247" s="121">
        <f t="shared" si="343"/>
        <v>3</v>
      </c>
      <c r="AM247" s="128">
        <f t="shared" si="344"/>
        <v>7.7</v>
      </c>
      <c r="AN247" s="129">
        <f t="shared" si="345"/>
        <v>3</v>
      </c>
      <c r="AO247" s="135">
        <v>13</v>
      </c>
      <c r="AP247" s="136">
        <v>3</v>
      </c>
      <c r="AQ247" s="120">
        <f t="shared" si="346"/>
        <v>8</v>
      </c>
      <c r="AR247" s="121">
        <f t="shared" si="347"/>
        <v>0</v>
      </c>
      <c r="AS247" s="135">
        <v>10</v>
      </c>
      <c r="AT247" s="136">
        <v>9</v>
      </c>
      <c r="AU247" s="120">
        <f t="shared" si="348"/>
        <v>9.5</v>
      </c>
      <c r="AV247" s="121">
        <f t="shared" si="349"/>
        <v>0</v>
      </c>
      <c r="AW247" s="128">
        <f t="shared" si="350"/>
        <v>8.5</v>
      </c>
      <c r="AX247" s="129">
        <f t="shared" si="351"/>
        <v>0</v>
      </c>
      <c r="AY247" s="137">
        <v>12</v>
      </c>
      <c r="AZ247" s="131">
        <f t="shared" si="352"/>
        <v>12</v>
      </c>
      <c r="BA247" s="132">
        <f t="shared" si="353"/>
        <v>1</v>
      </c>
      <c r="BB247" s="128">
        <f t="shared" si="354"/>
        <v>12</v>
      </c>
      <c r="BC247" s="129">
        <f t="shared" si="355"/>
        <v>1</v>
      </c>
      <c r="BD247" s="133">
        <f t="shared" si="356"/>
        <v>9.1666666666666661</v>
      </c>
      <c r="BE247" s="134">
        <f t="shared" si="357"/>
        <v>21</v>
      </c>
      <c r="BF247" s="149"/>
      <c r="BG247" s="150"/>
      <c r="BH247" s="142">
        <f t="shared" si="358"/>
        <v>0</v>
      </c>
      <c r="BI247" s="143">
        <f t="shared" si="359"/>
        <v>0</v>
      </c>
      <c r="BJ247" s="149"/>
      <c r="BK247" s="150"/>
      <c r="BL247" s="142">
        <f t="shared" si="360"/>
        <v>0</v>
      </c>
      <c r="BM247" s="143">
        <f t="shared" si="361"/>
        <v>0</v>
      </c>
      <c r="BN247" s="149"/>
      <c r="BO247" s="150"/>
      <c r="BP247" s="142">
        <f t="shared" si="382"/>
        <v>0</v>
      </c>
      <c r="BQ247" s="143">
        <f t="shared" si="383"/>
        <v>0</v>
      </c>
      <c r="BR247" s="149"/>
      <c r="BS247" s="150"/>
      <c r="BT247" s="142">
        <f t="shared" si="362"/>
        <v>0</v>
      </c>
      <c r="BU247" s="143">
        <f t="shared" si="363"/>
        <v>0</v>
      </c>
      <c r="BV247" s="144">
        <f t="shared" si="364"/>
        <v>0</v>
      </c>
      <c r="BW247" s="145">
        <f t="shared" si="365"/>
        <v>0</v>
      </c>
      <c r="BX247" s="149"/>
      <c r="BY247" s="150"/>
      <c r="BZ247" s="142">
        <f t="shared" si="366"/>
        <v>0</v>
      </c>
      <c r="CA247" s="143">
        <f t="shared" si="367"/>
        <v>0</v>
      </c>
      <c r="CB247" s="146">
        <f t="shared" si="368"/>
        <v>0</v>
      </c>
      <c r="CC247" s="145">
        <f t="shared" si="369"/>
        <v>0</v>
      </c>
      <c r="CD247" s="150"/>
      <c r="CE247" s="147">
        <f t="shared" si="370"/>
        <v>0</v>
      </c>
      <c r="CF247" s="148">
        <f t="shared" si="371"/>
        <v>0</v>
      </c>
      <c r="CG247" s="146">
        <f t="shared" si="372"/>
        <v>0</v>
      </c>
      <c r="CH247" s="145">
        <f t="shared" si="373"/>
        <v>0</v>
      </c>
      <c r="CI247" s="149"/>
      <c r="CJ247" s="150"/>
      <c r="CK247" s="142">
        <f t="shared" si="374"/>
        <v>0</v>
      </c>
      <c r="CL247" s="143">
        <f t="shared" si="375"/>
        <v>0</v>
      </c>
      <c r="CM247" s="146">
        <f t="shared" si="376"/>
        <v>0</v>
      </c>
      <c r="CN247" s="145">
        <f t="shared" si="377"/>
        <v>0</v>
      </c>
      <c r="CO247" s="21">
        <f t="shared" si="378"/>
        <v>0</v>
      </c>
      <c r="CP247" s="22">
        <f t="shared" si="379"/>
        <v>0</v>
      </c>
      <c r="CQ247" s="2">
        <f t="shared" si="322"/>
        <v>9.1666666666666661</v>
      </c>
      <c r="CR247" s="3">
        <f t="shared" si="323"/>
        <v>21</v>
      </c>
      <c r="CS247" s="4">
        <f t="shared" si="324"/>
        <v>0</v>
      </c>
      <c r="CT247" s="5">
        <f t="shared" si="325"/>
        <v>0</v>
      </c>
      <c r="CU247" s="23">
        <f t="shared" si="326"/>
        <v>4.583333333333333</v>
      </c>
      <c r="CV247" s="6">
        <f t="shared" si="327"/>
        <v>21</v>
      </c>
      <c r="CW247" s="20">
        <f t="shared" si="380"/>
        <v>81</v>
      </c>
      <c r="CX247" s="9" t="str">
        <f t="shared" si="381"/>
        <v>مؤجل(ة)</v>
      </c>
      <c r="CY247" s="10"/>
      <c r="CZ247" s="15"/>
      <c r="DA247" s="12"/>
    </row>
    <row r="248" spans="2:105" ht="29.25" customHeight="1" thickBot="1">
      <c r="B248" s="1">
        <f t="shared" si="384"/>
        <v>10</v>
      </c>
      <c r="C248" s="180" t="s">
        <v>427</v>
      </c>
      <c r="D248" s="138" t="s">
        <v>428</v>
      </c>
      <c r="E248" s="13" t="s">
        <v>738</v>
      </c>
      <c r="F248" s="32">
        <v>36372</v>
      </c>
      <c r="G248" s="33" t="s">
        <v>834</v>
      </c>
      <c r="H248" s="28">
        <v>11.27</v>
      </c>
      <c r="I248" s="29">
        <v>30</v>
      </c>
      <c r="J248" s="30">
        <v>10.27</v>
      </c>
      <c r="K248" s="31">
        <v>30</v>
      </c>
      <c r="L248" s="18">
        <f t="shared" si="328"/>
        <v>10.77</v>
      </c>
      <c r="M248" s="19">
        <f t="shared" si="329"/>
        <v>60</v>
      </c>
      <c r="N248" s="149">
        <v>11</v>
      </c>
      <c r="O248" s="150">
        <v>8</v>
      </c>
      <c r="P248" s="120">
        <f t="shared" si="330"/>
        <v>9.5</v>
      </c>
      <c r="Q248" s="121">
        <f t="shared" si="331"/>
        <v>0</v>
      </c>
      <c r="R248" s="135">
        <v>13.5</v>
      </c>
      <c r="S248" s="136">
        <v>8.25</v>
      </c>
      <c r="T248" s="120">
        <f t="shared" si="332"/>
        <v>10.875</v>
      </c>
      <c r="U248" s="121">
        <f t="shared" si="333"/>
        <v>6</v>
      </c>
      <c r="V248" s="135">
        <v>13.75</v>
      </c>
      <c r="W248" s="136">
        <v>3</v>
      </c>
      <c r="X248" s="120">
        <f t="shared" si="334"/>
        <v>8.375</v>
      </c>
      <c r="Y248" s="121">
        <f t="shared" si="335"/>
        <v>0</v>
      </c>
      <c r="Z248" s="124">
        <f t="shared" si="336"/>
        <v>9.5833333333333339</v>
      </c>
      <c r="AA248" s="125">
        <f t="shared" si="337"/>
        <v>6</v>
      </c>
      <c r="AB248" s="136">
        <v>10.5</v>
      </c>
      <c r="AC248" s="126">
        <f t="shared" si="338"/>
        <v>10.5</v>
      </c>
      <c r="AD248" s="127">
        <f t="shared" si="339"/>
        <v>3</v>
      </c>
      <c r="AE248" s="135">
        <v>14</v>
      </c>
      <c r="AF248" s="136">
        <v>7</v>
      </c>
      <c r="AG248" s="120">
        <f t="shared" si="340"/>
        <v>10.5</v>
      </c>
      <c r="AH248" s="121">
        <f t="shared" si="341"/>
        <v>3</v>
      </c>
      <c r="AI248" s="135">
        <v>13</v>
      </c>
      <c r="AJ248" s="136">
        <v>9</v>
      </c>
      <c r="AK248" s="120">
        <f t="shared" si="342"/>
        <v>11</v>
      </c>
      <c r="AL248" s="121">
        <f t="shared" si="343"/>
        <v>3</v>
      </c>
      <c r="AM248" s="128">
        <f t="shared" si="344"/>
        <v>10.7</v>
      </c>
      <c r="AN248" s="129">
        <f t="shared" si="345"/>
        <v>9</v>
      </c>
      <c r="AO248" s="135">
        <v>13</v>
      </c>
      <c r="AP248" s="136">
        <v>11</v>
      </c>
      <c r="AQ248" s="120">
        <f t="shared" si="346"/>
        <v>12</v>
      </c>
      <c r="AR248" s="121">
        <f t="shared" si="347"/>
        <v>2</v>
      </c>
      <c r="AS248" s="135">
        <v>13</v>
      </c>
      <c r="AT248" s="136">
        <v>3.5</v>
      </c>
      <c r="AU248" s="120">
        <f t="shared" si="348"/>
        <v>8.25</v>
      </c>
      <c r="AV248" s="121">
        <f t="shared" si="349"/>
        <v>0</v>
      </c>
      <c r="AW248" s="128">
        <f t="shared" si="350"/>
        <v>10.75</v>
      </c>
      <c r="AX248" s="129">
        <f t="shared" si="351"/>
        <v>3</v>
      </c>
      <c r="AY248" s="137">
        <v>8</v>
      </c>
      <c r="AZ248" s="131">
        <f t="shared" si="352"/>
        <v>8</v>
      </c>
      <c r="BA248" s="132">
        <f t="shared" si="353"/>
        <v>0</v>
      </c>
      <c r="BB248" s="128">
        <f t="shared" si="354"/>
        <v>8</v>
      </c>
      <c r="BC248" s="129">
        <f t="shared" si="355"/>
        <v>0</v>
      </c>
      <c r="BD248" s="133">
        <f t="shared" si="356"/>
        <v>10.083333333333334</v>
      </c>
      <c r="BE248" s="134">
        <f t="shared" si="357"/>
        <v>30</v>
      </c>
      <c r="BF248" s="149"/>
      <c r="BG248" s="150"/>
      <c r="BH248" s="142">
        <f t="shared" si="358"/>
        <v>0</v>
      </c>
      <c r="BI248" s="143">
        <f t="shared" si="359"/>
        <v>0</v>
      </c>
      <c r="BJ248" s="149"/>
      <c r="BK248" s="150"/>
      <c r="BL248" s="142">
        <f t="shared" si="360"/>
        <v>0</v>
      </c>
      <c r="BM248" s="143">
        <f t="shared" si="361"/>
        <v>0</v>
      </c>
      <c r="BN248" s="149"/>
      <c r="BO248" s="150"/>
      <c r="BP248" s="142">
        <f t="shared" si="382"/>
        <v>0</v>
      </c>
      <c r="BQ248" s="143">
        <f t="shared" si="383"/>
        <v>0</v>
      </c>
      <c r="BR248" s="149"/>
      <c r="BS248" s="150"/>
      <c r="BT248" s="142">
        <f t="shared" si="362"/>
        <v>0</v>
      </c>
      <c r="BU248" s="143">
        <f t="shared" si="363"/>
        <v>0</v>
      </c>
      <c r="BV248" s="144">
        <f t="shared" si="364"/>
        <v>0</v>
      </c>
      <c r="BW248" s="145">
        <f t="shared" si="365"/>
        <v>0</v>
      </c>
      <c r="BX248" s="149"/>
      <c r="BY248" s="150"/>
      <c r="BZ248" s="142">
        <f t="shared" si="366"/>
        <v>0</v>
      </c>
      <c r="CA248" s="143">
        <f t="shared" si="367"/>
        <v>0</v>
      </c>
      <c r="CB248" s="146">
        <f t="shared" si="368"/>
        <v>0</v>
      </c>
      <c r="CC248" s="145">
        <f t="shared" si="369"/>
        <v>0</v>
      </c>
      <c r="CD248" s="150"/>
      <c r="CE248" s="147">
        <f t="shared" si="370"/>
        <v>0</v>
      </c>
      <c r="CF248" s="148">
        <f t="shared" si="371"/>
        <v>0</v>
      </c>
      <c r="CG248" s="146">
        <f t="shared" si="372"/>
        <v>0</v>
      </c>
      <c r="CH248" s="145">
        <f t="shared" si="373"/>
        <v>0</v>
      </c>
      <c r="CI248" s="149"/>
      <c r="CJ248" s="150"/>
      <c r="CK248" s="142">
        <f t="shared" si="374"/>
        <v>0</v>
      </c>
      <c r="CL248" s="143">
        <f t="shared" si="375"/>
        <v>0</v>
      </c>
      <c r="CM248" s="146">
        <f t="shared" si="376"/>
        <v>0</v>
      </c>
      <c r="CN248" s="145">
        <f t="shared" si="377"/>
        <v>0</v>
      </c>
      <c r="CO248" s="21">
        <f t="shared" si="378"/>
        <v>0</v>
      </c>
      <c r="CP248" s="22">
        <f t="shared" si="379"/>
        <v>0</v>
      </c>
      <c r="CQ248" s="2">
        <f t="shared" si="322"/>
        <v>10.083333333333334</v>
      </c>
      <c r="CR248" s="3">
        <f t="shared" si="323"/>
        <v>30</v>
      </c>
      <c r="CS248" s="4">
        <f t="shared" si="324"/>
        <v>0</v>
      </c>
      <c r="CT248" s="5">
        <f t="shared" si="325"/>
        <v>0</v>
      </c>
      <c r="CU248" s="23">
        <f t="shared" si="326"/>
        <v>5.041666666666667</v>
      </c>
      <c r="CV248" s="6">
        <f t="shared" si="327"/>
        <v>30</v>
      </c>
      <c r="CW248" s="20">
        <f t="shared" si="380"/>
        <v>90</v>
      </c>
      <c r="CX248" s="9" t="str">
        <f t="shared" si="381"/>
        <v>مؤجل(ة)</v>
      </c>
      <c r="CY248" s="10"/>
      <c r="CZ248" s="16"/>
      <c r="DA248" s="12"/>
    </row>
    <row r="249" spans="2:105" ht="29.25" customHeight="1" thickBot="1">
      <c r="B249" s="1">
        <f t="shared" si="384"/>
        <v>11</v>
      </c>
      <c r="C249" s="180" t="s">
        <v>429</v>
      </c>
      <c r="D249" s="138" t="s">
        <v>78</v>
      </c>
      <c r="E249" s="13" t="s">
        <v>835</v>
      </c>
      <c r="F249" s="32">
        <v>36570</v>
      </c>
      <c r="G249" s="33" t="s">
        <v>790</v>
      </c>
      <c r="H249" s="28">
        <v>12.31</v>
      </c>
      <c r="I249" s="29">
        <v>30</v>
      </c>
      <c r="J249" s="30">
        <v>11.5</v>
      </c>
      <c r="K249" s="31">
        <v>30</v>
      </c>
      <c r="L249" s="18">
        <f t="shared" si="328"/>
        <v>11.905000000000001</v>
      </c>
      <c r="M249" s="19">
        <f t="shared" si="329"/>
        <v>60</v>
      </c>
      <c r="N249" s="149">
        <v>14</v>
      </c>
      <c r="O249" s="150">
        <v>14</v>
      </c>
      <c r="P249" s="120">
        <f t="shared" si="330"/>
        <v>14</v>
      </c>
      <c r="Q249" s="121">
        <f t="shared" si="331"/>
        <v>6</v>
      </c>
      <c r="R249" s="135">
        <v>13.5</v>
      </c>
      <c r="S249" s="136">
        <v>7.75</v>
      </c>
      <c r="T249" s="120">
        <f t="shared" si="332"/>
        <v>10.625</v>
      </c>
      <c r="U249" s="121">
        <f t="shared" si="333"/>
        <v>6</v>
      </c>
      <c r="V249" s="135">
        <v>15</v>
      </c>
      <c r="W249" s="136">
        <v>8.5</v>
      </c>
      <c r="X249" s="120">
        <f t="shared" si="334"/>
        <v>11.75</v>
      </c>
      <c r="Y249" s="121">
        <f t="shared" si="335"/>
        <v>5</v>
      </c>
      <c r="Z249" s="124">
        <f t="shared" si="336"/>
        <v>12.125</v>
      </c>
      <c r="AA249" s="125">
        <f t="shared" si="337"/>
        <v>17</v>
      </c>
      <c r="AB249" s="136">
        <v>16</v>
      </c>
      <c r="AC249" s="126">
        <f t="shared" si="338"/>
        <v>16</v>
      </c>
      <c r="AD249" s="127">
        <f t="shared" si="339"/>
        <v>3</v>
      </c>
      <c r="AE249" s="135">
        <v>15</v>
      </c>
      <c r="AF249" s="136">
        <v>8.5</v>
      </c>
      <c r="AG249" s="120">
        <f t="shared" si="340"/>
        <v>11.75</v>
      </c>
      <c r="AH249" s="121">
        <f t="shared" si="341"/>
        <v>3</v>
      </c>
      <c r="AI249" s="135">
        <v>12</v>
      </c>
      <c r="AJ249" s="136">
        <v>6</v>
      </c>
      <c r="AK249" s="120">
        <f t="shared" si="342"/>
        <v>9</v>
      </c>
      <c r="AL249" s="121">
        <f t="shared" si="343"/>
        <v>0</v>
      </c>
      <c r="AM249" s="128">
        <f t="shared" si="344"/>
        <v>11.5</v>
      </c>
      <c r="AN249" s="129">
        <f t="shared" si="345"/>
        <v>9</v>
      </c>
      <c r="AO249" s="135">
        <v>13</v>
      </c>
      <c r="AP249" s="136">
        <v>6</v>
      </c>
      <c r="AQ249" s="120">
        <f t="shared" si="346"/>
        <v>9.5</v>
      </c>
      <c r="AR249" s="121">
        <f t="shared" si="347"/>
        <v>0</v>
      </c>
      <c r="AS249" s="135">
        <v>13</v>
      </c>
      <c r="AT249" s="136">
        <v>13</v>
      </c>
      <c r="AU249" s="120">
        <f t="shared" si="348"/>
        <v>13</v>
      </c>
      <c r="AV249" s="121">
        <f t="shared" si="349"/>
        <v>1</v>
      </c>
      <c r="AW249" s="128">
        <f t="shared" si="350"/>
        <v>10.666666666666666</v>
      </c>
      <c r="AX249" s="129">
        <f t="shared" si="351"/>
        <v>3</v>
      </c>
      <c r="AY249" s="137">
        <v>10.5</v>
      </c>
      <c r="AZ249" s="131">
        <f t="shared" si="352"/>
        <v>10.5</v>
      </c>
      <c r="BA249" s="132">
        <f t="shared" si="353"/>
        <v>1</v>
      </c>
      <c r="BB249" s="128">
        <f t="shared" si="354"/>
        <v>10.5</v>
      </c>
      <c r="BC249" s="129">
        <f t="shared" si="355"/>
        <v>1</v>
      </c>
      <c r="BD249" s="133">
        <f t="shared" si="356"/>
        <v>11.516666666666667</v>
      </c>
      <c r="BE249" s="134">
        <f t="shared" si="357"/>
        <v>30</v>
      </c>
      <c r="BF249" s="149"/>
      <c r="BG249" s="150"/>
      <c r="BH249" s="142">
        <f t="shared" si="358"/>
        <v>0</v>
      </c>
      <c r="BI249" s="143">
        <f t="shared" si="359"/>
        <v>0</v>
      </c>
      <c r="BJ249" s="149"/>
      <c r="BK249" s="150"/>
      <c r="BL249" s="142">
        <f t="shared" si="360"/>
        <v>0</v>
      </c>
      <c r="BM249" s="143">
        <f t="shared" si="361"/>
        <v>0</v>
      </c>
      <c r="BN249" s="149"/>
      <c r="BO249" s="150"/>
      <c r="BP249" s="142">
        <f t="shared" si="382"/>
        <v>0</v>
      </c>
      <c r="BQ249" s="143">
        <f t="shared" si="383"/>
        <v>0</v>
      </c>
      <c r="BR249" s="149"/>
      <c r="BS249" s="150"/>
      <c r="BT249" s="142">
        <f t="shared" si="362"/>
        <v>0</v>
      </c>
      <c r="BU249" s="143">
        <f t="shared" si="363"/>
        <v>0</v>
      </c>
      <c r="BV249" s="144">
        <f t="shared" si="364"/>
        <v>0</v>
      </c>
      <c r="BW249" s="145">
        <f t="shared" si="365"/>
        <v>0</v>
      </c>
      <c r="BX249" s="149"/>
      <c r="BY249" s="150"/>
      <c r="BZ249" s="142">
        <f t="shared" si="366"/>
        <v>0</v>
      </c>
      <c r="CA249" s="143">
        <f t="shared" si="367"/>
        <v>0</v>
      </c>
      <c r="CB249" s="146">
        <f t="shared" si="368"/>
        <v>0</v>
      </c>
      <c r="CC249" s="145">
        <f t="shared" si="369"/>
        <v>0</v>
      </c>
      <c r="CD249" s="150"/>
      <c r="CE249" s="147">
        <f t="shared" si="370"/>
        <v>0</v>
      </c>
      <c r="CF249" s="148">
        <f t="shared" si="371"/>
        <v>0</v>
      </c>
      <c r="CG249" s="146">
        <f t="shared" si="372"/>
        <v>0</v>
      </c>
      <c r="CH249" s="145">
        <f t="shared" si="373"/>
        <v>0</v>
      </c>
      <c r="CI249" s="149"/>
      <c r="CJ249" s="150"/>
      <c r="CK249" s="142">
        <f t="shared" si="374"/>
        <v>0</v>
      </c>
      <c r="CL249" s="143">
        <f t="shared" si="375"/>
        <v>0</v>
      </c>
      <c r="CM249" s="146">
        <f t="shared" si="376"/>
        <v>0</v>
      </c>
      <c r="CN249" s="145">
        <f t="shared" si="377"/>
        <v>0</v>
      </c>
      <c r="CO249" s="21">
        <f t="shared" si="378"/>
        <v>0</v>
      </c>
      <c r="CP249" s="22">
        <f t="shared" si="379"/>
        <v>0</v>
      </c>
      <c r="CQ249" s="2">
        <f t="shared" si="322"/>
        <v>11.516666666666667</v>
      </c>
      <c r="CR249" s="3">
        <f t="shared" si="323"/>
        <v>30</v>
      </c>
      <c r="CS249" s="4">
        <f t="shared" si="324"/>
        <v>0</v>
      </c>
      <c r="CT249" s="5">
        <f t="shared" si="325"/>
        <v>0</v>
      </c>
      <c r="CU249" s="23">
        <f t="shared" si="326"/>
        <v>5.7583333333333337</v>
      </c>
      <c r="CV249" s="6">
        <f t="shared" si="327"/>
        <v>30</v>
      </c>
      <c r="CW249" s="20">
        <f t="shared" si="380"/>
        <v>90</v>
      </c>
      <c r="CX249" s="9" t="str">
        <f t="shared" si="381"/>
        <v>مؤجل(ة)</v>
      </c>
      <c r="CY249" s="10"/>
      <c r="CZ249" s="15"/>
      <c r="DA249" s="12"/>
    </row>
    <row r="250" spans="2:105" ht="29.25" customHeight="1" thickBot="1">
      <c r="B250" s="1">
        <f t="shared" si="384"/>
        <v>12</v>
      </c>
      <c r="C250" s="180" t="s">
        <v>430</v>
      </c>
      <c r="D250" s="138" t="s">
        <v>431</v>
      </c>
      <c r="E250" s="13" t="s">
        <v>739</v>
      </c>
      <c r="F250" s="32">
        <v>25913</v>
      </c>
      <c r="G250" s="33" t="s">
        <v>790</v>
      </c>
      <c r="H250" s="28">
        <v>12.47</v>
      </c>
      <c r="I250" s="29">
        <v>30</v>
      </c>
      <c r="J250" s="30">
        <v>13.03</v>
      </c>
      <c r="K250" s="31">
        <v>30</v>
      </c>
      <c r="L250" s="18">
        <f t="shared" si="328"/>
        <v>12.75</v>
      </c>
      <c r="M250" s="19">
        <f t="shared" si="329"/>
        <v>60</v>
      </c>
      <c r="N250" s="149">
        <v>12</v>
      </c>
      <c r="O250" s="150">
        <v>10</v>
      </c>
      <c r="P250" s="120">
        <f t="shared" si="330"/>
        <v>11</v>
      </c>
      <c r="Q250" s="121">
        <f t="shared" si="331"/>
        <v>6</v>
      </c>
      <c r="R250" s="135">
        <v>12.5</v>
      </c>
      <c r="S250" s="136">
        <v>7.75</v>
      </c>
      <c r="T250" s="120">
        <f t="shared" si="332"/>
        <v>10.125</v>
      </c>
      <c r="U250" s="121">
        <f t="shared" si="333"/>
        <v>6</v>
      </c>
      <c r="V250" s="135">
        <v>14</v>
      </c>
      <c r="W250" s="136">
        <v>6</v>
      </c>
      <c r="X250" s="120">
        <f t="shared" si="334"/>
        <v>10</v>
      </c>
      <c r="Y250" s="121">
        <f t="shared" si="335"/>
        <v>5</v>
      </c>
      <c r="Z250" s="124">
        <f t="shared" si="336"/>
        <v>10.375</v>
      </c>
      <c r="AA250" s="125">
        <f t="shared" si="337"/>
        <v>17</v>
      </c>
      <c r="AB250" s="136">
        <v>13</v>
      </c>
      <c r="AC250" s="126">
        <f t="shared" si="338"/>
        <v>13</v>
      </c>
      <c r="AD250" s="127">
        <f t="shared" si="339"/>
        <v>3</v>
      </c>
      <c r="AE250" s="135">
        <v>14</v>
      </c>
      <c r="AF250" s="136">
        <v>6.25</v>
      </c>
      <c r="AG250" s="120">
        <f t="shared" si="340"/>
        <v>10.125</v>
      </c>
      <c r="AH250" s="121">
        <f t="shared" si="341"/>
        <v>3</v>
      </c>
      <c r="AI250" s="135">
        <v>13</v>
      </c>
      <c r="AJ250" s="136">
        <v>10</v>
      </c>
      <c r="AK250" s="120">
        <f t="shared" si="342"/>
        <v>11.5</v>
      </c>
      <c r="AL250" s="121">
        <f t="shared" si="343"/>
        <v>3</v>
      </c>
      <c r="AM250" s="128">
        <f t="shared" si="344"/>
        <v>11.25</v>
      </c>
      <c r="AN250" s="129">
        <f t="shared" si="345"/>
        <v>9</v>
      </c>
      <c r="AO250" s="135">
        <v>13</v>
      </c>
      <c r="AP250" s="136">
        <v>8</v>
      </c>
      <c r="AQ250" s="120">
        <f t="shared" si="346"/>
        <v>10.5</v>
      </c>
      <c r="AR250" s="121">
        <f t="shared" si="347"/>
        <v>2</v>
      </c>
      <c r="AS250" s="135">
        <v>15</v>
      </c>
      <c r="AT250" s="136">
        <v>15</v>
      </c>
      <c r="AU250" s="120">
        <f t="shared" si="348"/>
        <v>15</v>
      </c>
      <c r="AV250" s="121">
        <f t="shared" si="349"/>
        <v>1</v>
      </c>
      <c r="AW250" s="128">
        <f t="shared" si="350"/>
        <v>12</v>
      </c>
      <c r="AX250" s="129">
        <f t="shared" si="351"/>
        <v>3</v>
      </c>
      <c r="AY250" s="137">
        <v>15.5</v>
      </c>
      <c r="AZ250" s="131">
        <f t="shared" si="352"/>
        <v>15.5</v>
      </c>
      <c r="BA250" s="132">
        <f t="shared" si="353"/>
        <v>1</v>
      </c>
      <c r="BB250" s="128">
        <f t="shared" si="354"/>
        <v>15.5</v>
      </c>
      <c r="BC250" s="129">
        <f t="shared" si="355"/>
        <v>1</v>
      </c>
      <c r="BD250" s="133">
        <f t="shared" si="356"/>
        <v>11.333333333333334</v>
      </c>
      <c r="BE250" s="134">
        <f t="shared" si="357"/>
        <v>30</v>
      </c>
      <c r="BF250" s="149"/>
      <c r="BG250" s="150"/>
      <c r="BH250" s="142">
        <f t="shared" si="358"/>
        <v>0</v>
      </c>
      <c r="BI250" s="143">
        <f t="shared" si="359"/>
        <v>0</v>
      </c>
      <c r="BJ250" s="149"/>
      <c r="BK250" s="150"/>
      <c r="BL250" s="142">
        <f t="shared" si="360"/>
        <v>0</v>
      </c>
      <c r="BM250" s="143">
        <f t="shared" si="361"/>
        <v>0</v>
      </c>
      <c r="BN250" s="149"/>
      <c r="BO250" s="150"/>
      <c r="BP250" s="142">
        <f t="shared" si="382"/>
        <v>0</v>
      </c>
      <c r="BQ250" s="143">
        <f t="shared" si="383"/>
        <v>0</v>
      </c>
      <c r="BR250" s="149"/>
      <c r="BS250" s="150"/>
      <c r="BT250" s="142">
        <f t="shared" si="362"/>
        <v>0</v>
      </c>
      <c r="BU250" s="143">
        <f t="shared" si="363"/>
        <v>0</v>
      </c>
      <c r="BV250" s="144">
        <f t="shared" si="364"/>
        <v>0</v>
      </c>
      <c r="BW250" s="145">
        <f t="shared" si="365"/>
        <v>0</v>
      </c>
      <c r="BX250" s="149"/>
      <c r="BY250" s="150"/>
      <c r="BZ250" s="142">
        <f t="shared" si="366"/>
        <v>0</v>
      </c>
      <c r="CA250" s="143">
        <f t="shared" si="367"/>
        <v>0</v>
      </c>
      <c r="CB250" s="146">
        <f t="shared" si="368"/>
        <v>0</v>
      </c>
      <c r="CC250" s="145">
        <f t="shared" si="369"/>
        <v>0</v>
      </c>
      <c r="CD250" s="150"/>
      <c r="CE250" s="147">
        <f t="shared" si="370"/>
        <v>0</v>
      </c>
      <c r="CF250" s="148">
        <f t="shared" si="371"/>
        <v>0</v>
      </c>
      <c r="CG250" s="146">
        <f t="shared" si="372"/>
        <v>0</v>
      </c>
      <c r="CH250" s="145">
        <f t="shared" si="373"/>
        <v>0</v>
      </c>
      <c r="CI250" s="149"/>
      <c r="CJ250" s="150"/>
      <c r="CK250" s="142">
        <f t="shared" si="374"/>
        <v>0</v>
      </c>
      <c r="CL250" s="143">
        <f t="shared" si="375"/>
        <v>0</v>
      </c>
      <c r="CM250" s="146">
        <f t="shared" si="376"/>
        <v>0</v>
      </c>
      <c r="CN250" s="145">
        <f t="shared" si="377"/>
        <v>0</v>
      </c>
      <c r="CO250" s="21">
        <f t="shared" si="378"/>
        <v>0</v>
      </c>
      <c r="CP250" s="22">
        <f t="shared" si="379"/>
        <v>0</v>
      </c>
      <c r="CQ250" s="2">
        <f t="shared" si="322"/>
        <v>11.333333333333334</v>
      </c>
      <c r="CR250" s="3">
        <f t="shared" si="323"/>
        <v>30</v>
      </c>
      <c r="CS250" s="4">
        <f t="shared" si="324"/>
        <v>0</v>
      </c>
      <c r="CT250" s="5">
        <f t="shared" si="325"/>
        <v>0</v>
      </c>
      <c r="CU250" s="23">
        <f t="shared" si="326"/>
        <v>5.666666666666667</v>
      </c>
      <c r="CV250" s="6">
        <f t="shared" si="327"/>
        <v>30</v>
      </c>
      <c r="CW250" s="20">
        <f t="shared" si="380"/>
        <v>90</v>
      </c>
      <c r="CX250" s="9" t="str">
        <f t="shared" si="381"/>
        <v>مؤجل(ة)</v>
      </c>
      <c r="CY250" s="10"/>
      <c r="CZ250" s="15"/>
      <c r="DA250" s="12"/>
    </row>
    <row r="251" spans="2:105" ht="29.25" customHeight="1" thickBot="1">
      <c r="B251" s="1">
        <f t="shared" si="384"/>
        <v>13</v>
      </c>
      <c r="C251" s="180" t="s">
        <v>432</v>
      </c>
      <c r="D251" s="138" t="s">
        <v>433</v>
      </c>
      <c r="E251" s="13" t="s">
        <v>724</v>
      </c>
      <c r="F251" s="32">
        <v>36291</v>
      </c>
      <c r="G251" s="33" t="s">
        <v>836</v>
      </c>
      <c r="H251" s="28">
        <v>9.6300000000000008</v>
      </c>
      <c r="I251" s="29">
        <v>30</v>
      </c>
      <c r="J251" s="30">
        <v>11.99</v>
      </c>
      <c r="K251" s="31">
        <v>30</v>
      </c>
      <c r="L251" s="18">
        <f t="shared" si="328"/>
        <v>10.81</v>
      </c>
      <c r="M251" s="19">
        <f t="shared" si="329"/>
        <v>60</v>
      </c>
      <c r="N251" s="149">
        <v>13</v>
      </c>
      <c r="O251" s="150">
        <v>8</v>
      </c>
      <c r="P251" s="120">
        <f t="shared" si="330"/>
        <v>10.5</v>
      </c>
      <c r="Q251" s="121">
        <f t="shared" si="331"/>
        <v>6</v>
      </c>
      <c r="R251" s="135">
        <v>14</v>
      </c>
      <c r="S251" s="136">
        <v>4.75</v>
      </c>
      <c r="T251" s="120">
        <f t="shared" si="332"/>
        <v>9.375</v>
      </c>
      <c r="U251" s="121">
        <f t="shared" si="333"/>
        <v>0</v>
      </c>
      <c r="V251" s="135">
        <v>13</v>
      </c>
      <c r="W251" s="136">
        <v>5.5</v>
      </c>
      <c r="X251" s="120">
        <f t="shared" si="334"/>
        <v>9.25</v>
      </c>
      <c r="Y251" s="121">
        <f t="shared" si="335"/>
        <v>0</v>
      </c>
      <c r="Z251" s="124">
        <f t="shared" si="336"/>
        <v>9.7083333333333339</v>
      </c>
      <c r="AA251" s="125">
        <f t="shared" si="337"/>
        <v>6</v>
      </c>
      <c r="AB251" s="136">
        <v>12</v>
      </c>
      <c r="AC251" s="126">
        <f t="shared" si="338"/>
        <v>12</v>
      </c>
      <c r="AD251" s="127">
        <f t="shared" si="339"/>
        <v>3</v>
      </c>
      <c r="AE251" s="135">
        <v>11.5</v>
      </c>
      <c r="AF251" s="136">
        <v>1.5</v>
      </c>
      <c r="AG251" s="120">
        <f t="shared" si="340"/>
        <v>6.5</v>
      </c>
      <c r="AH251" s="121">
        <f t="shared" si="341"/>
        <v>0</v>
      </c>
      <c r="AI251" s="135">
        <v>13</v>
      </c>
      <c r="AJ251" s="136">
        <v>7.5</v>
      </c>
      <c r="AK251" s="120">
        <f t="shared" si="342"/>
        <v>10.25</v>
      </c>
      <c r="AL251" s="121">
        <f t="shared" si="343"/>
        <v>3</v>
      </c>
      <c r="AM251" s="128">
        <f t="shared" si="344"/>
        <v>9.1</v>
      </c>
      <c r="AN251" s="129">
        <f t="shared" si="345"/>
        <v>6</v>
      </c>
      <c r="AO251" s="135">
        <v>13</v>
      </c>
      <c r="AP251" s="136">
        <v>5</v>
      </c>
      <c r="AQ251" s="120">
        <f t="shared" si="346"/>
        <v>9</v>
      </c>
      <c r="AR251" s="121">
        <f t="shared" si="347"/>
        <v>0</v>
      </c>
      <c r="AS251" s="135">
        <v>13</v>
      </c>
      <c r="AT251" s="136">
        <v>5.5</v>
      </c>
      <c r="AU251" s="120">
        <f t="shared" si="348"/>
        <v>9.25</v>
      </c>
      <c r="AV251" s="121">
        <f t="shared" si="349"/>
        <v>0</v>
      </c>
      <c r="AW251" s="128">
        <f t="shared" si="350"/>
        <v>9.0833333333333339</v>
      </c>
      <c r="AX251" s="129">
        <f t="shared" si="351"/>
        <v>0</v>
      </c>
      <c r="AY251" s="137">
        <v>5</v>
      </c>
      <c r="AZ251" s="131">
        <f t="shared" si="352"/>
        <v>5</v>
      </c>
      <c r="BA251" s="132">
        <f t="shared" si="353"/>
        <v>0</v>
      </c>
      <c r="BB251" s="128">
        <f t="shared" si="354"/>
        <v>5</v>
      </c>
      <c r="BC251" s="129">
        <f t="shared" si="355"/>
        <v>0</v>
      </c>
      <c r="BD251" s="133">
        <f t="shared" si="356"/>
        <v>9.0666666666666664</v>
      </c>
      <c r="BE251" s="134">
        <f t="shared" si="357"/>
        <v>12</v>
      </c>
      <c r="BF251" s="149"/>
      <c r="BG251" s="150"/>
      <c r="BH251" s="142">
        <f t="shared" si="358"/>
        <v>0</v>
      </c>
      <c r="BI251" s="143">
        <f t="shared" si="359"/>
        <v>0</v>
      </c>
      <c r="BJ251" s="149"/>
      <c r="BK251" s="150"/>
      <c r="BL251" s="142">
        <f t="shared" si="360"/>
        <v>0</v>
      </c>
      <c r="BM251" s="143">
        <f t="shared" si="361"/>
        <v>0</v>
      </c>
      <c r="BN251" s="149"/>
      <c r="BO251" s="150"/>
      <c r="BP251" s="142">
        <f t="shared" si="382"/>
        <v>0</v>
      </c>
      <c r="BQ251" s="143">
        <f t="shared" si="383"/>
        <v>0</v>
      </c>
      <c r="BR251" s="149"/>
      <c r="BS251" s="150"/>
      <c r="BT251" s="142">
        <f t="shared" si="362"/>
        <v>0</v>
      </c>
      <c r="BU251" s="143">
        <f t="shared" si="363"/>
        <v>0</v>
      </c>
      <c r="BV251" s="144">
        <f t="shared" si="364"/>
        <v>0</v>
      </c>
      <c r="BW251" s="145">
        <f t="shared" si="365"/>
        <v>0</v>
      </c>
      <c r="BX251" s="149"/>
      <c r="BY251" s="150"/>
      <c r="BZ251" s="142">
        <f t="shared" si="366"/>
        <v>0</v>
      </c>
      <c r="CA251" s="143">
        <f t="shared" si="367"/>
        <v>0</v>
      </c>
      <c r="CB251" s="146">
        <f t="shared" si="368"/>
        <v>0</v>
      </c>
      <c r="CC251" s="145">
        <f t="shared" si="369"/>
        <v>0</v>
      </c>
      <c r="CD251" s="150"/>
      <c r="CE251" s="147">
        <f t="shared" si="370"/>
        <v>0</v>
      </c>
      <c r="CF251" s="148">
        <f t="shared" si="371"/>
        <v>0</v>
      </c>
      <c r="CG251" s="146">
        <f t="shared" si="372"/>
        <v>0</v>
      </c>
      <c r="CH251" s="145">
        <f t="shared" si="373"/>
        <v>0</v>
      </c>
      <c r="CI251" s="149"/>
      <c r="CJ251" s="150"/>
      <c r="CK251" s="142">
        <f t="shared" si="374"/>
        <v>0</v>
      </c>
      <c r="CL251" s="143">
        <f t="shared" si="375"/>
        <v>0</v>
      </c>
      <c r="CM251" s="146">
        <f t="shared" si="376"/>
        <v>0</v>
      </c>
      <c r="CN251" s="145">
        <f t="shared" si="377"/>
        <v>0</v>
      </c>
      <c r="CO251" s="21">
        <f t="shared" si="378"/>
        <v>0</v>
      </c>
      <c r="CP251" s="22">
        <f t="shared" si="379"/>
        <v>0</v>
      </c>
      <c r="CQ251" s="2">
        <f t="shared" si="322"/>
        <v>9.0666666666666664</v>
      </c>
      <c r="CR251" s="3">
        <f t="shared" si="323"/>
        <v>12</v>
      </c>
      <c r="CS251" s="4">
        <f t="shared" si="324"/>
        <v>0</v>
      </c>
      <c r="CT251" s="5">
        <f t="shared" si="325"/>
        <v>0</v>
      </c>
      <c r="CU251" s="23">
        <f t="shared" si="326"/>
        <v>4.5333333333333332</v>
      </c>
      <c r="CV251" s="6">
        <f t="shared" si="327"/>
        <v>12</v>
      </c>
      <c r="CW251" s="20">
        <f t="shared" si="380"/>
        <v>72</v>
      </c>
      <c r="CX251" s="9" t="str">
        <f t="shared" si="381"/>
        <v>مؤجل(ة)</v>
      </c>
      <c r="CY251" s="10"/>
      <c r="CZ251" s="15"/>
      <c r="DA251" s="12"/>
    </row>
    <row r="252" spans="2:105" ht="29.25" customHeight="1" thickBot="1">
      <c r="B252" s="1">
        <f t="shared" si="384"/>
        <v>14</v>
      </c>
      <c r="C252" s="180" t="s">
        <v>434</v>
      </c>
      <c r="D252" s="138" t="s">
        <v>330</v>
      </c>
      <c r="E252" s="13" t="s">
        <v>740</v>
      </c>
      <c r="F252" s="32">
        <v>36616</v>
      </c>
      <c r="G252" s="33" t="s">
        <v>790</v>
      </c>
      <c r="H252" s="28">
        <v>11.31</v>
      </c>
      <c r="I252" s="29">
        <v>30</v>
      </c>
      <c r="J252" s="30">
        <v>9.7799999999999994</v>
      </c>
      <c r="K252" s="31">
        <v>30</v>
      </c>
      <c r="L252" s="18">
        <f t="shared" si="328"/>
        <v>10.545</v>
      </c>
      <c r="M252" s="19">
        <f t="shared" si="329"/>
        <v>60</v>
      </c>
      <c r="N252" s="149">
        <v>11</v>
      </c>
      <c r="O252" s="150">
        <v>4</v>
      </c>
      <c r="P252" s="120">
        <f t="shared" si="330"/>
        <v>7.5</v>
      </c>
      <c r="Q252" s="121">
        <f t="shared" si="331"/>
        <v>0</v>
      </c>
      <c r="R252" s="135">
        <v>13</v>
      </c>
      <c r="S252" s="136">
        <v>10</v>
      </c>
      <c r="T252" s="120">
        <f t="shared" si="332"/>
        <v>11.5</v>
      </c>
      <c r="U252" s="121">
        <f t="shared" si="333"/>
        <v>6</v>
      </c>
      <c r="V252" s="135">
        <v>10</v>
      </c>
      <c r="W252" s="136">
        <v>5.5</v>
      </c>
      <c r="X252" s="120">
        <f t="shared" si="334"/>
        <v>7.75</v>
      </c>
      <c r="Y252" s="121">
        <f t="shared" si="335"/>
        <v>0</v>
      </c>
      <c r="Z252" s="124">
        <f t="shared" si="336"/>
        <v>8.9166666666666661</v>
      </c>
      <c r="AA252" s="125">
        <f t="shared" si="337"/>
        <v>6</v>
      </c>
      <c r="AB252" s="136">
        <v>16</v>
      </c>
      <c r="AC252" s="126">
        <f t="shared" si="338"/>
        <v>16</v>
      </c>
      <c r="AD252" s="127">
        <f t="shared" si="339"/>
        <v>3</v>
      </c>
      <c r="AE252" s="135">
        <v>12.5</v>
      </c>
      <c r="AF252" s="136">
        <v>4</v>
      </c>
      <c r="AG252" s="120">
        <f t="shared" si="340"/>
        <v>8.25</v>
      </c>
      <c r="AH252" s="121">
        <f t="shared" si="341"/>
        <v>0</v>
      </c>
      <c r="AI252" s="135">
        <v>12</v>
      </c>
      <c r="AJ252" s="136">
        <v>7.25</v>
      </c>
      <c r="AK252" s="120">
        <f t="shared" si="342"/>
        <v>9.625</v>
      </c>
      <c r="AL252" s="121">
        <f t="shared" si="343"/>
        <v>0</v>
      </c>
      <c r="AM252" s="128">
        <f t="shared" si="344"/>
        <v>10.35</v>
      </c>
      <c r="AN252" s="129">
        <f t="shared" si="345"/>
        <v>9</v>
      </c>
      <c r="AO252" s="135">
        <v>12.5</v>
      </c>
      <c r="AP252" s="136">
        <v>4</v>
      </c>
      <c r="AQ252" s="120">
        <f t="shared" si="346"/>
        <v>8.25</v>
      </c>
      <c r="AR252" s="121">
        <f t="shared" si="347"/>
        <v>0</v>
      </c>
      <c r="AS252" s="135">
        <v>11</v>
      </c>
      <c r="AT252" s="136">
        <v>15</v>
      </c>
      <c r="AU252" s="120">
        <f t="shared" si="348"/>
        <v>13</v>
      </c>
      <c r="AV252" s="121">
        <f t="shared" si="349"/>
        <v>1</v>
      </c>
      <c r="AW252" s="128">
        <f t="shared" si="350"/>
        <v>9.8333333333333339</v>
      </c>
      <c r="AX252" s="129">
        <f t="shared" si="351"/>
        <v>1</v>
      </c>
      <c r="AY252" s="137">
        <v>14</v>
      </c>
      <c r="AZ252" s="131">
        <f t="shared" si="352"/>
        <v>14</v>
      </c>
      <c r="BA252" s="132">
        <f t="shared" si="353"/>
        <v>1</v>
      </c>
      <c r="BB252" s="128">
        <f t="shared" si="354"/>
        <v>14</v>
      </c>
      <c r="BC252" s="129">
        <f t="shared" si="355"/>
        <v>1</v>
      </c>
      <c r="BD252" s="133">
        <f t="shared" si="356"/>
        <v>9.9166666666666661</v>
      </c>
      <c r="BE252" s="134">
        <f t="shared" si="357"/>
        <v>17</v>
      </c>
      <c r="BF252" s="149"/>
      <c r="BG252" s="150"/>
      <c r="BH252" s="142">
        <f t="shared" si="358"/>
        <v>0</v>
      </c>
      <c r="BI252" s="143">
        <f t="shared" si="359"/>
        <v>0</v>
      </c>
      <c r="BJ252" s="149"/>
      <c r="BK252" s="150"/>
      <c r="BL252" s="142">
        <f t="shared" si="360"/>
        <v>0</v>
      </c>
      <c r="BM252" s="143">
        <f t="shared" si="361"/>
        <v>0</v>
      </c>
      <c r="BN252" s="149"/>
      <c r="BO252" s="150"/>
      <c r="BP252" s="142">
        <f t="shared" si="382"/>
        <v>0</v>
      </c>
      <c r="BQ252" s="143">
        <f t="shared" si="383"/>
        <v>0</v>
      </c>
      <c r="BR252" s="149"/>
      <c r="BS252" s="150"/>
      <c r="BT252" s="142">
        <f t="shared" si="362"/>
        <v>0</v>
      </c>
      <c r="BU252" s="143">
        <f t="shared" si="363"/>
        <v>0</v>
      </c>
      <c r="BV252" s="144">
        <f t="shared" si="364"/>
        <v>0</v>
      </c>
      <c r="BW252" s="145">
        <f t="shared" si="365"/>
        <v>0</v>
      </c>
      <c r="BX252" s="149"/>
      <c r="BY252" s="150"/>
      <c r="BZ252" s="142">
        <f t="shared" si="366"/>
        <v>0</v>
      </c>
      <c r="CA252" s="143">
        <f t="shared" si="367"/>
        <v>0</v>
      </c>
      <c r="CB252" s="146">
        <f t="shared" si="368"/>
        <v>0</v>
      </c>
      <c r="CC252" s="145">
        <f t="shared" si="369"/>
        <v>0</v>
      </c>
      <c r="CD252" s="150"/>
      <c r="CE252" s="147">
        <f t="shared" si="370"/>
        <v>0</v>
      </c>
      <c r="CF252" s="148">
        <f t="shared" si="371"/>
        <v>0</v>
      </c>
      <c r="CG252" s="146">
        <f t="shared" si="372"/>
        <v>0</v>
      </c>
      <c r="CH252" s="145">
        <f t="shared" si="373"/>
        <v>0</v>
      </c>
      <c r="CI252" s="149"/>
      <c r="CJ252" s="150"/>
      <c r="CK252" s="142">
        <f t="shared" si="374"/>
        <v>0</v>
      </c>
      <c r="CL252" s="143">
        <f t="shared" si="375"/>
        <v>0</v>
      </c>
      <c r="CM252" s="146">
        <f t="shared" si="376"/>
        <v>0</v>
      </c>
      <c r="CN252" s="145">
        <f t="shared" si="377"/>
        <v>0</v>
      </c>
      <c r="CO252" s="21">
        <f t="shared" si="378"/>
        <v>0</v>
      </c>
      <c r="CP252" s="22">
        <f t="shared" si="379"/>
        <v>0</v>
      </c>
      <c r="CQ252" s="2">
        <f t="shared" si="322"/>
        <v>9.9166666666666661</v>
      </c>
      <c r="CR252" s="3">
        <f t="shared" si="323"/>
        <v>17</v>
      </c>
      <c r="CS252" s="4">
        <f t="shared" si="324"/>
        <v>0</v>
      </c>
      <c r="CT252" s="5">
        <f t="shared" si="325"/>
        <v>0</v>
      </c>
      <c r="CU252" s="23">
        <f t="shared" si="326"/>
        <v>4.958333333333333</v>
      </c>
      <c r="CV252" s="6">
        <f t="shared" si="327"/>
        <v>17</v>
      </c>
      <c r="CW252" s="20">
        <f t="shared" si="380"/>
        <v>77</v>
      </c>
      <c r="CX252" s="9" t="str">
        <f t="shared" si="381"/>
        <v>مؤجل(ة)</v>
      </c>
      <c r="CY252" s="10"/>
      <c r="CZ252" s="15"/>
      <c r="DA252" s="12"/>
    </row>
    <row r="253" spans="2:105" ht="29.25" customHeight="1" thickBot="1">
      <c r="B253" s="1">
        <f t="shared" si="384"/>
        <v>15</v>
      </c>
      <c r="C253" s="180" t="s">
        <v>435</v>
      </c>
      <c r="D253" s="138" t="s">
        <v>134</v>
      </c>
      <c r="E253" s="13" t="s">
        <v>741</v>
      </c>
      <c r="F253" s="32">
        <v>36010</v>
      </c>
      <c r="G253" s="33" t="s">
        <v>790</v>
      </c>
      <c r="H253" s="28">
        <v>14.32</v>
      </c>
      <c r="I253" s="29">
        <v>30</v>
      </c>
      <c r="J253" s="30">
        <v>14.63</v>
      </c>
      <c r="K253" s="31">
        <v>30</v>
      </c>
      <c r="L253" s="18">
        <f t="shared" si="328"/>
        <v>14.475000000000001</v>
      </c>
      <c r="M253" s="19">
        <f t="shared" si="329"/>
        <v>60</v>
      </c>
      <c r="N253" s="149">
        <v>11</v>
      </c>
      <c r="O253" s="150">
        <v>14</v>
      </c>
      <c r="P253" s="120">
        <f t="shared" si="330"/>
        <v>12.5</v>
      </c>
      <c r="Q253" s="121">
        <f t="shared" si="331"/>
        <v>6</v>
      </c>
      <c r="R253" s="135">
        <v>15.5</v>
      </c>
      <c r="S253" s="136">
        <v>9.25</v>
      </c>
      <c r="T253" s="120">
        <f t="shared" si="332"/>
        <v>12.375</v>
      </c>
      <c r="U253" s="121">
        <f t="shared" si="333"/>
        <v>6</v>
      </c>
      <c r="V253" s="135">
        <v>16.5</v>
      </c>
      <c r="W253" s="136">
        <v>7.25</v>
      </c>
      <c r="X253" s="120">
        <f t="shared" si="334"/>
        <v>11.875</v>
      </c>
      <c r="Y253" s="121">
        <f t="shared" si="335"/>
        <v>5</v>
      </c>
      <c r="Z253" s="124">
        <f t="shared" si="336"/>
        <v>12.25</v>
      </c>
      <c r="AA253" s="125">
        <f t="shared" si="337"/>
        <v>17</v>
      </c>
      <c r="AB253" s="136">
        <v>13.5</v>
      </c>
      <c r="AC253" s="126">
        <f t="shared" si="338"/>
        <v>13.5</v>
      </c>
      <c r="AD253" s="127">
        <f t="shared" si="339"/>
        <v>3</v>
      </c>
      <c r="AE253" s="135">
        <v>13</v>
      </c>
      <c r="AF253" s="136">
        <v>7.25</v>
      </c>
      <c r="AG253" s="120">
        <f t="shared" si="340"/>
        <v>10.125</v>
      </c>
      <c r="AH253" s="121">
        <f t="shared" si="341"/>
        <v>3</v>
      </c>
      <c r="AI253" s="135">
        <v>17</v>
      </c>
      <c r="AJ253" s="136">
        <v>14.25</v>
      </c>
      <c r="AK253" s="120">
        <f t="shared" si="342"/>
        <v>15.625</v>
      </c>
      <c r="AL253" s="121">
        <f t="shared" si="343"/>
        <v>3</v>
      </c>
      <c r="AM253" s="128">
        <f t="shared" si="344"/>
        <v>13</v>
      </c>
      <c r="AN253" s="129">
        <f t="shared" si="345"/>
        <v>9</v>
      </c>
      <c r="AO253" s="135">
        <v>13</v>
      </c>
      <c r="AP253" s="136">
        <v>9</v>
      </c>
      <c r="AQ253" s="120">
        <f t="shared" si="346"/>
        <v>11</v>
      </c>
      <c r="AR253" s="121">
        <f t="shared" si="347"/>
        <v>2</v>
      </c>
      <c r="AS253" s="135">
        <v>13</v>
      </c>
      <c r="AT253" s="136">
        <v>13</v>
      </c>
      <c r="AU253" s="120">
        <v>13</v>
      </c>
      <c r="AV253" s="121">
        <f t="shared" si="349"/>
        <v>1</v>
      </c>
      <c r="AW253" s="128">
        <f t="shared" si="350"/>
        <v>11.666666666666666</v>
      </c>
      <c r="AX253" s="129">
        <f t="shared" si="351"/>
        <v>3</v>
      </c>
      <c r="AY253" s="137">
        <v>17.5</v>
      </c>
      <c r="AZ253" s="131">
        <f t="shared" si="352"/>
        <v>17.5</v>
      </c>
      <c r="BA253" s="132">
        <f t="shared" si="353"/>
        <v>1</v>
      </c>
      <c r="BB253" s="128">
        <f t="shared" si="354"/>
        <v>17.5</v>
      </c>
      <c r="BC253" s="129">
        <f t="shared" si="355"/>
        <v>1</v>
      </c>
      <c r="BD253" s="133">
        <f t="shared" si="356"/>
        <v>12.733333333333333</v>
      </c>
      <c r="BE253" s="134">
        <f t="shared" si="357"/>
        <v>30</v>
      </c>
      <c r="BF253" s="149"/>
      <c r="BG253" s="150"/>
      <c r="BH253" s="142">
        <f t="shared" si="358"/>
        <v>0</v>
      </c>
      <c r="BI253" s="143">
        <f t="shared" si="359"/>
        <v>0</v>
      </c>
      <c r="BJ253" s="149"/>
      <c r="BK253" s="150"/>
      <c r="BL253" s="142">
        <f t="shared" si="360"/>
        <v>0</v>
      </c>
      <c r="BM253" s="143">
        <f t="shared" si="361"/>
        <v>0</v>
      </c>
      <c r="BN253" s="149"/>
      <c r="BO253" s="150"/>
      <c r="BP253" s="142">
        <f t="shared" si="382"/>
        <v>0</v>
      </c>
      <c r="BQ253" s="143">
        <f t="shared" si="383"/>
        <v>0</v>
      </c>
      <c r="BR253" s="149"/>
      <c r="BS253" s="150"/>
      <c r="BT253" s="142">
        <f t="shared" si="362"/>
        <v>0</v>
      </c>
      <c r="BU253" s="143">
        <f t="shared" si="363"/>
        <v>0</v>
      </c>
      <c r="BV253" s="144">
        <f t="shared" si="364"/>
        <v>0</v>
      </c>
      <c r="BW253" s="145">
        <f t="shared" si="365"/>
        <v>0</v>
      </c>
      <c r="BX253" s="149"/>
      <c r="BY253" s="150"/>
      <c r="BZ253" s="142">
        <f t="shared" si="366"/>
        <v>0</v>
      </c>
      <c r="CA253" s="143">
        <f t="shared" si="367"/>
        <v>0</v>
      </c>
      <c r="CB253" s="146">
        <f t="shared" si="368"/>
        <v>0</v>
      </c>
      <c r="CC253" s="145">
        <f t="shared" si="369"/>
        <v>0</v>
      </c>
      <c r="CD253" s="150"/>
      <c r="CE253" s="147">
        <f t="shared" si="370"/>
        <v>0</v>
      </c>
      <c r="CF253" s="148">
        <f t="shared" si="371"/>
        <v>0</v>
      </c>
      <c r="CG253" s="146">
        <f t="shared" si="372"/>
        <v>0</v>
      </c>
      <c r="CH253" s="145">
        <f t="shared" si="373"/>
        <v>0</v>
      </c>
      <c r="CI253" s="149"/>
      <c r="CJ253" s="150"/>
      <c r="CK253" s="142">
        <f t="shared" si="374"/>
        <v>0</v>
      </c>
      <c r="CL253" s="143">
        <f t="shared" si="375"/>
        <v>0</v>
      </c>
      <c r="CM253" s="146">
        <f t="shared" si="376"/>
        <v>0</v>
      </c>
      <c r="CN253" s="145">
        <f t="shared" si="377"/>
        <v>0</v>
      </c>
      <c r="CO253" s="21">
        <f t="shared" si="378"/>
        <v>0</v>
      </c>
      <c r="CP253" s="22">
        <f t="shared" si="379"/>
        <v>0</v>
      </c>
      <c r="CQ253" s="2">
        <f t="shared" si="322"/>
        <v>12.733333333333333</v>
      </c>
      <c r="CR253" s="3">
        <f t="shared" si="323"/>
        <v>30</v>
      </c>
      <c r="CS253" s="4">
        <f t="shared" si="324"/>
        <v>0</v>
      </c>
      <c r="CT253" s="5">
        <f t="shared" si="325"/>
        <v>0</v>
      </c>
      <c r="CU253" s="23">
        <f t="shared" si="326"/>
        <v>6.3666666666666663</v>
      </c>
      <c r="CV253" s="6">
        <f t="shared" si="327"/>
        <v>30</v>
      </c>
      <c r="CW253" s="20">
        <f t="shared" si="380"/>
        <v>90</v>
      </c>
      <c r="CX253" s="9" t="str">
        <f t="shared" si="381"/>
        <v>مؤجل(ة)</v>
      </c>
      <c r="CY253" s="10"/>
      <c r="CZ253" s="15"/>
      <c r="DA253" s="12"/>
    </row>
    <row r="254" spans="2:105" ht="29.25" customHeight="1" thickBot="1">
      <c r="B254" s="1">
        <f t="shared" si="384"/>
        <v>16</v>
      </c>
      <c r="C254" s="180" t="s">
        <v>436</v>
      </c>
      <c r="D254" s="138" t="s">
        <v>310</v>
      </c>
      <c r="E254" s="13" t="s">
        <v>742</v>
      </c>
      <c r="F254" s="32">
        <v>35835</v>
      </c>
      <c r="G254" s="33" t="s">
        <v>790</v>
      </c>
      <c r="H254" s="28">
        <v>10.27</v>
      </c>
      <c r="I254" s="29">
        <v>30</v>
      </c>
      <c r="J254" s="30">
        <v>9.75</v>
      </c>
      <c r="K254" s="31">
        <v>30</v>
      </c>
      <c r="L254" s="18">
        <f t="shared" si="328"/>
        <v>10.01</v>
      </c>
      <c r="M254" s="19">
        <f t="shared" si="329"/>
        <v>60</v>
      </c>
      <c r="N254" s="149">
        <v>12</v>
      </c>
      <c r="O254" s="150">
        <v>12</v>
      </c>
      <c r="P254" s="120">
        <f t="shared" si="330"/>
        <v>12</v>
      </c>
      <c r="Q254" s="121">
        <f t="shared" si="331"/>
        <v>6</v>
      </c>
      <c r="R254" s="135">
        <v>13.75</v>
      </c>
      <c r="S254" s="136">
        <v>6.25</v>
      </c>
      <c r="T254" s="120">
        <f t="shared" si="332"/>
        <v>10</v>
      </c>
      <c r="U254" s="121">
        <f t="shared" si="333"/>
        <v>6</v>
      </c>
      <c r="V254" s="135">
        <v>14.25</v>
      </c>
      <c r="W254" s="136">
        <v>5.75</v>
      </c>
      <c r="X254" s="120">
        <f t="shared" si="334"/>
        <v>10</v>
      </c>
      <c r="Y254" s="121">
        <f t="shared" si="335"/>
        <v>5</v>
      </c>
      <c r="Z254" s="124">
        <f t="shared" si="336"/>
        <v>10.666666666666666</v>
      </c>
      <c r="AA254" s="125">
        <f t="shared" si="337"/>
        <v>17</v>
      </c>
      <c r="AB254" s="136">
        <v>13.5</v>
      </c>
      <c r="AC254" s="126">
        <f t="shared" si="338"/>
        <v>13.5</v>
      </c>
      <c r="AD254" s="127">
        <f t="shared" si="339"/>
        <v>3</v>
      </c>
      <c r="AE254" s="135">
        <v>12.5</v>
      </c>
      <c r="AF254" s="136">
        <v>2</v>
      </c>
      <c r="AG254" s="120">
        <f t="shared" si="340"/>
        <v>7.25</v>
      </c>
      <c r="AH254" s="121">
        <f t="shared" si="341"/>
        <v>0</v>
      </c>
      <c r="AI254" s="135">
        <v>11</v>
      </c>
      <c r="AJ254" s="136">
        <v>5</v>
      </c>
      <c r="AK254" s="120">
        <f t="shared" si="342"/>
        <v>8</v>
      </c>
      <c r="AL254" s="121">
        <f t="shared" si="343"/>
        <v>0</v>
      </c>
      <c r="AM254" s="128">
        <f t="shared" si="344"/>
        <v>8.8000000000000007</v>
      </c>
      <c r="AN254" s="129">
        <f t="shared" si="345"/>
        <v>3</v>
      </c>
      <c r="AO254" s="135">
        <v>13</v>
      </c>
      <c r="AP254" s="136">
        <v>3</v>
      </c>
      <c r="AQ254" s="120">
        <f t="shared" si="346"/>
        <v>8</v>
      </c>
      <c r="AR254" s="121">
        <f t="shared" si="347"/>
        <v>0</v>
      </c>
      <c r="AS254" s="135">
        <v>11</v>
      </c>
      <c r="AT254" s="136">
        <v>8</v>
      </c>
      <c r="AU254" s="120">
        <f t="shared" si="348"/>
        <v>9.5</v>
      </c>
      <c r="AV254" s="121">
        <f t="shared" si="349"/>
        <v>0</v>
      </c>
      <c r="AW254" s="128">
        <f t="shared" si="350"/>
        <v>8.5</v>
      </c>
      <c r="AX254" s="129">
        <f t="shared" si="351"/>
        <v>0</v>
      </c>
      <c r="AY254" s="137">
        <v>10</v>
      </c>
      <c r="AZ254" s="131">
        <f t="shared" si="352"/>
        <v>10</v>
      </c>
      <c r="BA254" s="132">
        <f t="shared" si="353"/>
        <v>1</v>
      </c>
      <c r="BB254" s="128">
        <f t="shared" si="354"/>
        <v>10</v>
      </c>
      <c r="BC254" s="129">
        <f t="shared" si="355"/>
        <v>1</v>
      </c>
      <c r="BD254" s="133">
        <f t="shared" si="356"/>
        <v>9.5666666666666664</v>
      </c>
      <c r="BE254" s="134">
        <f t="shared" si="357"/>
        <v>21</v>
      </c>
      <c r="BF254" s="149"/>
      <c r="BG254" s="150"/>
      <c r="BH254" s="142">
        <f t="shared" si="358"/>
        <v>0</v>
      </c>
      <c r="BI254" s="143">
        <f t="shared" si="359"/>
        <v>0</v>
      </c>
      <c r="BJ254" s="149"/>
      <c r="BK254" s="150"/>
      <c r="BL254" s="142">
        <f t="shared" si="360"/>
        <v>0</v>
      </c>
      <c r="BM254" s="143">
        <f t="shared" si="361"/>
        <v>0</v>
      </c>
      <c r="BN254" s="149"/>
      <c r="BO254" s="150"/>
      <c r="BP254" s="142">
        <f t="shared" si="382"/>
        <v>0</v>
      </c>
      <c r="BQ254" s="143">
        <f t="shared" si="383"/>
        <v>0</v>
      </c>
      <c r="BR254" s="149"/>
      <c r="BS254" s="150"/>
      <c r="BT254" s="142">
        <f t="shared" si="362"/>
        <v>0</v>
      </c>
      <c r="BU254" s="143">
        <f t="shared" si="363"/>
        <v>0</v>
      </c>
      <c r="BV254" s="144">
        <f t="shared" si="364"/>
        <v>0</v>
      </c>
      <c r="BW254" s="145">
        <f t="shared" si="365"/>
        <v>0</v>
      </c>
      <c r="BX254" s="149"/>
      <c r="BY254" s="150"/>
      <c r="BZ254" s="142">
        <f t="shared" si="366"/>
        <v>0</v>
      </c>
      <c r="CA254" s="143">
        <f t="shared" si="367"/>
        <v>0</v>
      </c>
      <c r="CB254" s="146">
        <f t="shared" si="368"/>
        <v>0</v>
      </c>
      <c r="CC254" s="145">
        <f t="shared" si="369"/>
        <v>0</v>
      </c>
      <c r="CD254" s="150"/>
      <c r="CE254" s="147">
        <f t="shared" si="370"/>
        <v>0</v>
      </c>
      <c r="CF254" s="148">
        <f t="shared" si="371"/>
        <v>0</v>
      </c>
      <c r="CG254" s="146">
        <f t="shared" si="372"/>
        <v>0</v>
      </c>
      <c r="CH254" s="145">
        <f t="shared" si="373"/>
        <v>0</v>
      </c>
      <c r="CI254" s="149"/>
      <c r="CJ254" s="150"/>
      <c r="CK254" s="142">
        <f t="shared" si="374"/>
        <v>0</v>
      </c>
      <c r="CL254" s="143">
        <f t="shared" si="375"/>
        <v>0</v>
      </c>
      <c r="CM254" s="146">
        <f t="shared" si="376"/>
        <v>0</v>
      </c>
      <c r="CN254" s="145">
        <f t="shared" si="377"/>
        <v>0</v>
      </c>
      <c r="CO254" s="21">
        <f t="shared" si="378"/>
        <v>0</v>
      </c>
      <c r="CP254" s="22">
        <f t="shared" si="379"/>
        <v>0</v>
      </c>
      <c r="CQ254" s="2">
        <f t="shared" si="322"/>
        <v>9.5666666666666664</v>
      </c>
      <c r="CR254" s="3">
        <f t="shared" si="323"/>
        <v>21</v>
      </c>
      <c r="CS254" s="4">
        <f t="shared" si="324"/>
        <v>0</v>
      </c>
      <c r="CT254" s="5">
        <f t="shared" si="325"/>
        <v>0</v>
      </c>
      <c r="CU254" s="23">
        <f t="shared" si="326"/>
        <v>4.7833333333333332</v>
      </c>
      <c r="CV254" s="6">
        <f t="shared" si="327"/>
        <v>21</v>
      </c>
      <c r="CW254" s="20">
        <f t="shared" si="380"/>
        <v>81</v>
      </c>
      <c r="CX254" s="9" t="str">
        <f t="shared" si="381"/>
        <v>مؤجل(ة)</v>
      </c>
      <c r="CZ254" s="16"/>
      <c r="DA254" s="12"/>
    </row>
    <row r="255" spans="2:105" ht="29.25" customHeight="1" thickBot="1">
      <c r="B255" s="1">
        <f t="shared" si="384"/>
        <v>17</v>
      </c>
      <c r="C255" s="172" t="s">
        <v>837</v>
      </c>
      <c r="D255" s="138" t="s">
        <v>437</v>
      </c>
      <c r="E255" s="13" t="s">
        <v>838</v>
      </c>
      <c r="F255" s="32">
        <v>35631</v>
      </c>
      <c r="G255" s="33" t="s">
        <v>790</v>
      </c>
      <c r="H255" s="28">
        <v>9.7799999999999994</v>
      </c>
      <c r="I255" s="29">
        <v>30</v>
      </c>
      <c r="J255" s="30">
        <v>11.26</v>
      </c>
      <c r="K255" s="31">
        <v>30</v>
      </c>
      <c r="L255" s="18">
        <f t="shared" si="328"/>
        <v>10.52</v>
      </c>
      <c r="M255" s="19">
        <f t="shared" si="329"/>
        <v>60</v>
      </c>
      <c r="N255" s="149">
        <v>16</v>
      </c>
      <c r="O255" s="150">
        <v>8</v>
      </c>
      <c r="P255" s="120">
        <f t="shared" si="330"/>
        <v>12</v>
      </c>
      <c r="Q255" s="121">
        <f t="shared" si="331"/>
        <v>6</v>
      </c>
      <c r="R255" s="135">
        <v>14</v>
      </c>
      <c r="S255" s="136">
        <v>6</v>
      </c>
      <c r="T255" s="120">
        <f t="shared" si="332"/>
        <v>10</v>
      </c>
      <c r="U255" s="121">
        <f t="shared" si="333"/>
        <v>6</v>
      </c>
      <c r="V255" s="135">
        <v>14.5</v>
      </c>
      <c r="W255" s="136">
        <v>7.75</v>
      </c>
      <c r="X255" s="120">
        <f t="shared" si="334"/>
        <v>11.125</v>
      </c>
      <c r="Y255" s="121">
        <f t="shared" si="335"/>
        <v>5</v>
      </c>
      <c r="Z255" s="124">
        <f t="shared" si="336"/>
        <v>11.041666666666666</v>
      </c>
      <c r="AA255" s="125">
        <f t="shared" si="337"/>
        <v>17</v>
      </c>
      <c r="AB255" s="136">
        <v>13.5</v>
      </c>
      <c r="AC255" s="126">
        <f t="shared" si="338"/>
        <v>13.5</v>
      </c>
      <c r="AD255" s="127">
        <f t="shared" si="339"/>
        <v>3</v>
      </c>
      <c r="AE255" s="135">
        <v>11.5</v>
      </c>
      <c r="AF255" s="136">
        <v>1.5</v>
      </c>
      <c r="AG255" s="120">
        <f t="shared" si="340"/>
        <v>6.5</v>
      </c>
      <c r="AH255" s="121">
        <f t="shared" si="341"/>
        <v>0</v>
      </c>
      <c r="AI255" s="135">
        <v>12</v>
      </c>
      <c r="AJ255" s="136">
        <v>10.5</v>
      </c>
      <c r="AK255" s="120">
        <f t="shared" si="342"/>
        <v>11.25</v>
      </c>
      <c r="AL255" s="121">
        <f t="shared" si="343"/>
        <v>3</v>
      </c>
      <c r="AM255" s="128">
        <f t="shared" si="344"/>
        <v>9.8000000000000007</v>
      </c>
      <c r="AN255" s="129">
        <f t="shared" si="345"/>
        <v>6</v>
      </c>
      <c r="AO255" s="135">
        <v>13</v>
      </c>
      <c r="AP255" s="136">
        <v>4</v>
      </c>
      <c r="AQ255" s="120">
        <f t="shared" si="346"/>
        <v>8.5</v>
      </c>
      <c r="AR255" s="121">
        <f t="shared" si="347"/>
        <v>0</v>
      </c>
      <c r="AS255" s="135">
        <v>12</v>
      </c>
      <c r="AT255" s="136">
        <v>14</v>
      </c>
      <c r="AU255" s="120">
        <f t="shared" si="348"/>
        <v>13</v>
      </c>
      <c r="AV255" s="121">
        <f t="shared" si="349"/>
        <v>1</v>
      </c>
      <c r="AW255" s="128">
        <f t="shared" si="350"/>
        <v>10</v>
      </c>
      <c r="AX255" s="129">
        <f t="shared" si="351"/>
        <v>3</v>
      </c>
      <c r="AY255" s="137">
        <v>10</v>
      </c>
      <c r="AZ255" s="131">
        <f t="shared" si="352"/>
        <v>10</v>
      </c>
      <c r="BA255" s="132">
        <f t="shared" si="353"/>
        <v>1</v>
      </c>
      <c r="BB255" s="128">
        <f t="shared" si="354"/>
        <v>10</v>
      </c>
      <c r="BC255" s="129">
        <f t="shared" si="355"/>
        <v>1</v>
      </c>
      <c r="BD255" s="133">
        <f t="shared" si="356"/>
        <v>10.35</v>
      </c>
      <c r="BE255" s="134">
        <f t="shared" si="357"/>
        <v>30</v>
      </c>
      <c r="BF255" s="149"/>
      <c r="BG255" s="150"/>
      <c r="BH255" s="142">
        <f t="shared" si="358"/>
        <v>0</v>
      </c>
      <c r="BI255" s="143">
        <f t="shared" si="359"/>
        <v>0</v>
      </c>
      <c r="BJ255" s="149"/>
      <c r="BK255" s="150"/>
      <c r="BL255" s="142">
        <f t="shared" si="360"/>
        <v>0</v>
      </c>
      <c r="BM255" s="143">
        <f t="shared" si="361"/>
        <v>0</v>
      </c>
      <c r="BN255" s="149"/>
      <c r="BO255" s="150"/>
      <c r="BP255" s="142">
        <f t="shared" si="382"/>
        <v>0</v>
      </c>
      <c r="BQ255" s="143">
        <f t="shared" si="383"/>
        <v>0</v>
      </c>
      <c r="BR255" s="149"/>
      <c r="BS255" s="150"/>
      <c r="BT255" s="142">
        <f t="shared" si="362"/>
        <v>0</v>
      </c>
      <c r="BU255" s="143">
        <f t="shared" si="363"/>
        <v>0</v>
      </c>
      <c r="BV255" s="144">
        <f t="shared" si="364"/>
        <v>0</v>
      </c>
      <c r="BW255" s="145">
        <f t="shared" si="365"/>
        <v>0</v>
      </c>
      <c r="BX255" s="149"/>
      <c r="BY255" s="150"/>
      <c r="BZ255" s="142">
        <f t="shared" si="366"/>
        <v>0</v>
      </c>
      <c r="CA255" s="143">
        <f t="shared" si="367"/>
        <v>0</v>
      </c>
      <c r="CB255" s="146">
        <f t="shared" si="368"/>
        <v>0</v>
      </c>
      <c r="CC255" s="145">
        <f t="shared" si="369"/>
        <v>0</v>
      </c>
      <c r="CD255" s="150"/>
      <c r="CE255" s="147">
        <f t="shared" si="370"/>
        <v>0</v>
      </c>
      <c r="CF255" s="148">
        <f t="shared" si="371"/>
        <v>0</v>
      </c>
      <c r="CG255" s="146">
        <f t="shared" si="372"/>
        <v>0</v>
      </c>
      <c r="CH255" s="145">
        <f t="shared" si="373"/>
        <v>0</v>
      </c>
      <c r="CI255" s="149"/>
      <c r="CJ255" s="150"/>
      <c r="CK255" s="142">
        <f t="shared" si="374"/>
        <v>0</v>
      </c>
      <c r="CL255" s="143">
        <f t="shared" si="375"/>
        <v>0</v>
      </c>
      <c r="CM255" s="146">
        <f t="shared" si="376"/>
        <v>0</v>
      </c>
      <c r="CN255" s="145">
        <f t="shared" si="377"/>
        <v>0</v>
      </c>
      <c r="CO255" s="21">
        <f t="shared" si="378"/>
        <v>0</v>
      </c>
      <c r="CP255" s="22">
        <f t="shared" si="379"/>
        <v>0</v>
      </c>
      <c r="CQ255" s="2">
        <f t="shared" si="322"/>
        <v>10.35</v>
      </c>
      <c r="CR255" s="3">
        <f t="shared" si="323"/>
        <v>30</v>
      </c>
      <c r="CS255" s="4">
        <f t="shared" si="324"/>
        <v>0</v>
      </c>
      <c r="CT255" s="5">
        <f t="shared" si="325"/>
        <v>0</v>
      </c>
      <c r="CU255" s="23">
        <f t="shared" si="326"/>
        <v>5.1749999999999998</v>
      </c>
      <c r="CV255" s="6">
        <f t="shared" si="327"/>
        <v>30</v>
      </c>
      <c r="CW255" s="20">
        <f t="shared" si="380"/>
        <v>90</v>
      </c>
      <c r="CX255" s="9" t="str">
        <f t="shared" si="381"/>
        <v>مؤجل(ة)</v>
      </c>
      <c r="CZ255" s="16"/>
      <c r="DA255" s="12"/>
    </row>
    <row r="256" spans="2:105" ht="29.25" customHeight="1" thickBot="1">
      <c r="B256" s="1">
        <f t="shared" si="384"/>
        <v>18</v>
      </c>
      <c r="C256" s="180" t="s">
        <v>438</v>
      </c>
      <c r="D256" s="138" t="s">
        <v>439</v>
      </c>
      <c r="E256" s="34" t="s">
        <v>743</v>
      </c>
      <c r="F256" s="32">
        <v>36351</v>
      </c>
      <c r="G256" s="33" t="s">
        <v>790</v>
      </c>
      <c r="H256" s="28">
        <v>10</v>
      </c>
      <c r="I256" s="29">
        <v>30</v>
      </c>
      <c r="J256" s="30">
        <v>12.8</v>
      </c>
      <c r="K256" s="31">
        <v>30</v>
      </c>
      <c r="L256" s="18">
        <f t="shared" si="328"/>
        <v>11.4</v>
      </c>
      <c r="M256" s="19">
        <f t="shared" si="329"/>
        <v>60</v>
      </c>
      <c r="N256" s="149">
        <v>12</v>
      </c>
      <c r="O256" s="150">
        <v>6</v>
      </c>
      <c r="P256" s="120">
        <f t="shared" si="330"/>
        <v>9</v>
      </c>
      <c r="Q256" s="121">
        <f t="shared" si="331"/>
        <v>0</v>
      </c>
      <c r="R256" s="135">
        <v>15</v>
      </c>
      <c r="S256" s="136">
        <v>5</v>
      </c>
      <c r="T256" s="120">
        <f t="shared" si="332"/>
        <v>10</v>
      </c>
      <c r="U256" s="121">
        <f t="shared" si="333"/>
        <v>6</v>
      </c>
      <c r="V256" s="135">
        <v>13.5</v>
      </c>
      <c r="W256" s="136">
        <v>9</v>
      </c>
      <c r="X256" s="120">
        <f t="shared" si="334"/>
        <v>11.25</v>
      </c>
      <c r="Y256" s="121">
        <f t="shared" si="335"/>
        <v>5</v>
      </c>
      <c r="Z256" s="124">
        <f t="shared" si="336"/>
        <v>10.083333333333334</v>
      </c>
      <c r="AA256" s="125">
        <f t="shared" si="337"/>
        <v>17</v>
      </c>
      <c r="AB256" s="136">
        <v>16.5</v>
      </c>
      <c r="AC256" s="126">
        <f t="shared" si="338"/>
        <v>16.5</v>
      </c>
      <c r="AD256" s="127">
        <f t="shared" si="339"/>
        <v>3</v>
      </c>
      <c r="AE256" s="135">
        <v>15</v>
      </c>
      <c r="AF256" s="136">
        <v>5</v>
      </c>
      <c r="AG256" s="120">
        <f t="shared" si="340"/>
        <v>10</v>
      </c>
      <c r="AH256" s="121">
        <f t="shared" si="341"/>
        <v>3</v>
      </c>
      <c r="AI256" s="135">
        <v>16</v>
      </c>
      <c r="AJ256" s="136">
        <v>16.25</v>
      </c>
      <c r="AK256" s="120">
        <f t="shared" si="342"/>
        <v>16.125</v>
      </c>
      <c r="AL256" s="121">
        <f t="shared" si="343"/>
        <v>3</v>
      </c>
      <c r="AM256" s="128">
        <f t="shared" si="344"/>
        <v>13.75</v>
      </c>
      <c r="AN256" s="129">
        <f t="shared" si="345"/>
        <v>9</v>
      </c>
      <c r="AO256" s="135">
        <v>13</v>
      </c>
      <c r="AP256" s="136">
        <v>3</v>
      </c>
      <c r="AQ256" s="120">
        <f t="shared" si="346"/>
        <v>8</v>
      </c>
      <c r="AR256" s="121">
        <f t="shared" si="347"/>
        <v>0</v>
      </c>
      <c r="AS256" s="135">
        <v>10</v>
      </c>
      <c r="AT256" s="136">
        <v>13.5</v>
      </c>
      <c r="AU256" s="120">
        <f t="shared" si="348"/>
        <v>11.75</v>
      </c>
      <c r="AV256" s="121">
        <f t="shared" si="349"/>
        <v>1</v>
      </c>
      <c r="AW256" s="128">
        <f t="shared" si="350"/>
        <v>9.25</v>
      </c>
      <c r="AX256" s="129">
        <f t="shared" si="351"/>
        <v>1</v>
      </c>
      <c r="AY256" s="137">
        <v>10</v>
      </c>
      <c r="AZ256" s="131">
        <f t="shared" si="352"/>
        <v>10</v>
      </c>
      <c r="BA256" s="132">
        <f t="shared" si="353"/>
        <v>1</v>
      </c>
      <c r="BB256" s="128">
        <f t="shared" si="354"/>
        <v>10</v>
      </c>
      <c r="BC256" s="129">
        <f t="shared" si="355"/>
        <v>1</v>
      </c>
      <c r="BD256" s="133">
        <f t="shared" si="356"/>
        <v>11.133333333333333</v>
      </c>
      <c r="BE256" s="134">
        <f t="shared" si="357"/>
        <v>30</v>
      </c>
      <c r="BF256" s="149"/>
      <c r="BG256" s="150"/>
      <c r="BH256" s="142">
        <f t="shared" si="358"/>
        <v>0</v>
      </c>
      <c r="BI256" s="143">
        <f t="shared" si="359"/>
        <v>0</v>
      </c>
      <c r="BJ256" s="149"/>
      <c r="BK256" s="150"/>
      <c r="BL256" s="142">
        <f t="shared" si="360"/>
        <v>0</v>
      </c>
      <c r="BM256" s="143">
        <f t="shared" si="361"/>
        <v>0</v>
      </c>
      <c r="BN256" s="149"/>
      <c r="BO256" s="150"/>
      <c r="BP256" s="142">
        <f t="shared" si="382"/>
        <v>0</v>
      </c>
      <c r="BQ256" s="143">
        <f t="shared" si="383"/>
        <v>0</v>
      </c>
      <c r="BR256" s="149"/>
      <c r="BS256" s="150"/>
      <c r="BT256" s="142">
        <f t="shared" si="362"/>
        <v>0</v>
      </c>
      <c r="BU256" s="143">
        <f t="shared" si="363"/>
        <v>0</v>
      </c>
      <c r="BV256" s="144">
        <f t="shared" si="364"/>
        <v>0</v>
      </c>
      <c r="BW256" s="145">
        <f t="shared" si="365"/>
        <v>0</v>
      </c>
      <c r="BX256" s="149"/>
      <c r="BY256" s="150"/>
      <c r="BZ256" s="142">
        <f t="shared" si="366"/>
        <v>0</v>
      </c>
      <c r="CA256" s="143">
        <f t="shared" si="367"/>
        <v>0</v>
      </c>
      <c r="CB256" s="146">
        <f t="shared" si="368"/>
        <v>0</v>
      </c>
      <c r="CC256" s="145">
        <f t="shared" si="369"/>
        <v>0</v>
      </c>
      <c r="CD256" s="150"/>
      <c r="CE256" s="147">
        <f t="shared" si="370"/>
        <v>0</v>
      </c>
      <c r="CF256" s="148">
        <f t="shared" si="371"/>
        <v>0</v>
      </c>
      <c r="CG256" s="146">
        <f t="shared" si="372"/>
        <v>0</v>
      </c>
      <c r="CH256" s="145">
        <f t="shared" si="373"/>
        <v>0</v>
      </c>
      <c r="CI256" s="149"/>
      <c r="CJ256" s="150"/>
      <c r="CK256" s="142">
        <f t="shared" si="374"/>
        <v>0</v>
      </c>
      <c r="CL256" s="143">
        <f t="shared" si="375"/>
        <v>0</v>
      </c>
      <c r="CM256" s="146">
        <f t="shared" si="376"/>
        <v>0</v>
      </c>
      <c r="CN256" s="145">
        <f t="shared" si="377"/>
        <v>0</v>
      </c>
      <c r="CO256" s="21">
        <f t="shared" si="378"/>
        <v>0</v>
      </c>
      <c r="CP256" s="22">
        <f t="shared" si="379"/>
        <v>0</v>
      </c>
      <c r="CQ256" s="2">
        <f t="shared" si="322"/>
        <v>11.133333333333333</v>
      </c>
      <c r="CR256" s="3">
        <f t="shared" si="323"/>
        <v>30</v>
      </c>
      <c r="CS256" s="4">
        <f t="shared" si="324"/>
        <v>0</v>
      </c>
      <c r="CT256" s="5">
        <f t="shared" si="325"/>
        <v>0</v>
      </c>
      <c r="CU256" s="23">
        <f t="shared" si="326"/>
        <v>5.5666666666666664</v>
      </c>
      <c r="CV256" s="6">
        <f t="shared" si="327"/>
        <v>30</v>
      </c>
      <c r="CW256" s="20">
        <f t="shared" si="380"/>
        <v>90</v>
      </c>
      <c r="CX256" s="9" t="str">
        <f t="shared" si="381"/>
        <v>مؤجل(ة)</v>
      </c>
      <c r="CY256" s="10"/>
      <c r="CZ256" s="15"/>
      <c r="DA256" s="12"/>
    </row>
    <row r="257" spans="2:105" ht="29.25" customHeight="1" thickBot="1">
      <c r="B257" s="1">
        <f t="shared" si="384"/>
        <v>19</v>
      </c>
      <c r="C257" s="180" t="s">
        <v>440</v>
      </c>
      <c r="D257" s="138" t="s">
        <v>441</v>
      </c>
      <c r="E257" s="13" t="s">
        <v>744</v>
      </c>
      <c r="F257" s="32">
        <v>35878</v>
      </c>
      <c r="G257" s="33" t="s">
        <v>790</v>
      </c>
      <c r="H257" s="28">
        <v>9.89</v>
      </c>
      <c r="I257" s="29">
        <v>30</v>
      </c>
      <c r="J257" s="30">
        <v>10.14</v>
      </c>
      <c r="K257" s="31">
        <v>30</v>
      </c>
      <c r="L257" s="18">
        <f t="shared" si="328"/>
        <v>10.015000000000001</v>
      </c>
      <c r="M257" s="19">
        <f t="shared" si="329"/>
        <v>60</v>
      </c>
      <c r="N257" s="149">
        <v>12</v>
      </c>
      <c r="O257" s="150">
        <v>4</v>
      </c>
      <c r="P257" s="120">
        <f t="shared" si="330"/>
        <v>8</v>
      </c>
      <c r="Q257" s="121">
        <f t="shared" si="331"/>
        <v>0</v>
      </c>
      <c r="R257" s="135">
        <v>13.5</v>
      </c>
      <c r="S257" s="136">
        <v>7</v>
      </c>
      <c r="T257" s="120">
        <f t="shared" si="332"/>
        <v>10.25</v>
      </c>
      <c r="U257" s="121">
        <f t="shared" si="333"/>
        <v>6</v>
      </c>
      <c r="V257" s="135">
        <v>15</v>
      </c>
      <c r="W257" s="136">
        <v>2</v>
      </c>
      <c r="X257" s="120">
        <f t="shared" si="334"/>
        <v>8.5</v>
      </c>
      <c r="Y257" s="121">
        <f t="shared" si="335"/>
        <v>0</v>
      </c>
      <c r="Z257" s="124">
        <f t="shared" si="336"/>
        <v>8.9166666666666661</v>
      </c>
      <c r="AA257" s="125">
        <f t="shared" si="337"/>
        <v>6</v>
      </c>
      <c r="AB257" s="136">
        <v>14</v>
      </c>
      <c r="AC257" s="126">
        <f t="shared" si="338"/>
        <v>14</v>
      </c>
      <c r="AD257" s="127">
        <f t="shared" si="339"/>
        <v>3</v>
      </c>
      <c r="AE257" s="135">
        <v>12.5</v>
      </c>
      <c r="AF257" s="136">
        <v>3.5</v>
      </c>
      <c r="AG257" s="120">
        <f t="shared" si="340"/>
        <v>8</v>
      </c>
      <c r="AH257" s="121">
        <f t="shared" si="341"/>
        <v>0</v>
      </c>
      <c r="AI257" s="135">
        <v>12</v>
      </c>
      <c r="AJ257" s="136">
        <v>6</v>
      </c>
      <c r="AK257" s="120">
        <f t="shared" si="342"/>
        <v>9</v>
      </c>
      <c r="AL257" s="121">
        <f t="shared" si="343"/>
        <v>0</v>
      </c>
      <c r="AM257" s="128">
        <f t="shared" si="344"/>
        <v>9.6</v>
      </c>
      <c r="AN257" s="129">
        <f t="shared" si="345"/>
        <v>3</v>
      </c>
      <c r="AO257" s="135">
        <v>13</v>
      </c>
      <c r="AP257" s="136">
        <v>2</v>
      </c>
      <c r="AQ257" s="120">
        <f t="shared" si="346"/>
        <v>7.5</v>
      </c>
      <c r="AR257" s="121">
        <f t="shared" si="347"/>
        <v>0</v>
      </c>
      <c r="AS257" s="135">
        <v>10</v>
      </c>
      <c r="AT257" s="136">
        <v>9</v>
      </c>
      <c r="AU257" s="120">
        <f t="shared" si="348"/>
        <v>9.5</v>
      </c>
      <c r="AV257" s="121">
        <f t="shared" si="349"/>
        <v>0</v>
      </c>
      <c r="AW257" s="128">
        <f t="shared" si="350"/>
        <v>8.1666666666666661</v>
      </c>
      <c r="AX257" s="129">
        <f t="shared" si="351"/>
        <v>0</v>
      </c>
      <c r="AY257" s="137">
        <v>9</v>
      </c>
      <c r="AZ257" s="131">
        <f t="shared" si="352"/>
        <v>9</v>
      </c>
      <c r="BA257" s="132">
        <f t="shared" si="353"/>
        <v>0</v>
      </c>
      <c r="BB257" s="128">
        <f t="shared" si="354"/>
        <v>9</v>
      </c>
      <c r="BC257" s="129">
        <f t="shared" si="355"/>
        <v>0</v>
      </c>
      <c r="BD257" s="133">
        <f t="shared" si="356"/>
        <v>9</v>
      </c>
      <c r="BE257" s="134">
        <f t="shared" si="357"/>
        <v>9</v>
      </c>
      <c r="BF257" s="149"/>
      <c r="BG257" s="150"/>
      <c r="BH257" s="142">
        <f t="shared" si="358"/>
        <v>0</v>
      </c>
      <c r="BI257" s="143">
        <f t="shared" si="359"/>
        <v>0</v>
      </c>
      <c r="BJ257" s="149"/>
      <c r="BK257" s="150"/>
      <c r="BL257" s="142">
        <f t="shared" si="360"/>
        <v>0</v>
      </c>
      <c r="BM257" s="143">
        <f t="shared" si="361"/>
        <v>0</v>
      </c>
      <c r="BN257" s="149"/>
      <c r="BO257" s="150"/>
      <c r="BP257" s="142">
        <f t="shared" si="382"/>
        <v>0</v>
      </c>
      <c r="BQ257" s="143">
        <f t="shared" si="383"/>
        <v>0</v>
      </c>
      <c r="BR257" s="149"/>
      <c r="BS257" s="150"/>
      <c r="BT257" s="142">
        <f t="shared" si="362"/>
        <v>0</v>
      </c>
      <c r="BU257" s="143">
        <f t="shared" si="363"/>
        <v>0</v>
      </c>
      <c r="BV257" s="144">
        <f t="shared" si="364"/>
        <v>0</v>
      </c>
      <c r="BW257" s="145">
        <f t="shared" si="365"/>
        <v>0</v>
      </c>
      <c r="BX257" s="149"/>
      <c r="BY257" s="150"/>
      <c r="BZ257" s="142">
        <f t="shared" si="366"/>
        <v>0</v>
      </c>
      <c r="CA257" s="143">
        <f t="shared" si="367"/>
        <v>0</v>
      </c>
      <c r="CB257" s="146">
        <f t="shared" si="368"/>
        <v>0</v>
      </c>
      <c r="CC257" s="145">
        <f t="shared" si="369"/>
        <v>0</v>
      </c>
      <c r="CD257" s="150"/>
      <c r="CE257" s="147">
        <f t="shared" si="370"/>
        <v>0</v>
      </c>
      <c r="CF257" s="148">
        <f t="shared" si="371"/>
        <v>0</v>
      </c>
      <c r="CG257" s="146">
        <f t="shared" si="372"/>
        <v>0</v>
      </c>
      <c r="CH257" s="145">
        <f t="shared" si="373"/>
        <v>0</v>
      </c>
      <c r="CI257" s="149"/>
      <c r="CJ257" s="150"/>
      <c r="CK257" s="142">
        <f t="shared" si="374"/>
        <v>0</v>
      </c>
      <c r="CL257" s="143">
        <f t="shared" si="375"/>
        <v>0</v>
      </c>
      <c r="CM257" s="146">
        <f t="shared" si="376"/>
        <v>0</v>
      </c>
      <c r="CN257" s="145">
        <f t="shared" si="377"/>
        <v>0</v>
      </c>
      <c r="CO257" s="21">
        <f t="shared" si="378"/>
        <v>0</v>
      </c>
      <c r="CP257" s="22">
        <f t="shared" si="379"/>
        <v>0</v>
      </c>
      <c r="CQ257" s="2">
        <f t="shared" si="322"/>
        <v>9</v>
      </c>
      <c r="CR257" s="3">
        <f t="shared" si="323"/>
        <v>9</v>
      </c>
      <c r="CS257" s="4">
        <f t="shared" si="324"/>
        <v>0</v>
      </c>
      <c r="CT257" s="5">
        <f t="shared" si="325"/>
        <v>0</v>
      </c>
      <c r="CU257" s="23">
        <f t="shared" si="326"/>
        <v>4.5</v>
      </c>
      <c r="CV257" s="6">
        <f t="shared" si="327"/>
        <v>9</v>
      </c>
      <c r="CW257" s="20">
        <f t="shared" si="380"/>
        <v>69</v>
      </c>
      <c r="CX257" s="9" t="str">
        <f t="shared" si="381"/>
        <v>مؤجل(ة)</v>
      </c>
      <c r="CY257" s="10"/>
      <c r="CZ257" s="15"/>
      <c r="DA257" s="12"/>
    </row>
    <row r="258" spans="2:105" ht="29.25" customHeight="1" thickBot="1">
      <c r="B258" s="1">
        <f t="shared" si="384"/>
        <v>20</v>
      </c>
      <c r="C258" s="180" t="s">
        <v>442</v>
      </c>
      <c r="D258" s="138" t="s">
        <v>443</v>
      </c>
      <c r="E258" s="13" t="s">
        <v>745</v>
      </c>
      <c r="F258" s="32">
        <v>36473</v>
      </c>
      <c r="G258" s="17" t="s">
        <v>790</v>
      </c>
      <c r="H258" s="28">
        <v>11.31</v>
      </c>
      <c r="I258" s="29">
        <v>30</v>
      </c>
      <c r="J258" s="30">
        <v>13.62</v>
      </c>
      <c r="K258" s="31">
        <v>30</v>
      </c>
      <c r="L258" s="18">
        <f t="shared" si="328"/>
        <v>12.465</v>
      </c>
      <c r="M258" s="19">
        <f t="shared" si="329"/>
        <v>60</v>
      </c>
      <c r="N258" s="149">
        <v>12</v>
      </c>
      <c r="O258" s="150">
        <v>7</v>
      </c>
      <c r="P258" s="120">
        <f t="shared" si="330"/>
        <v>9.5</v>
      </c>
      <c r="Q258" s="121">
        <f t="shared" si="331"/>
        <v>0</v>
      </c>
      <c r="R258" s="135">
        <v>15.5</v>
      </c>
      <c r="S258" s="136">
        <v>9.25</v>
      </c>
      <c r="T258" s="120">
        <f t="shared" si="332"/>
        <v>12.375</v>
      </c>
      <c r="U258" s="121">
        <f t="shared" si="333"/>
        <v>6</v>
      </c>
      <c r="V258" s="135">
        <v>13.75</v>
      </c>
      <c r="W258" s="136">
        <v>7.75</v>
      </c>
      <c r="X258" s="120">
        <f t="shared" si="334"/>
        <v>10.75</v>
      </c>
      <c r="Y258" s="121">
        <f t="shared" si="335"/>
        <v>5</v>
      </c>
      <c r="Z258" s="124">
        <f t="shared" si="336"/>
        <v>10.875</v>
      </c>
      <c r="AA258" s="125">
        <f t="shared" si="337"/>
        <v>17</v>
      </c>
      <c r="AB258" s="136">
        <v>16.5</v>
      </c>
      <c r="AC258" s="126">
        <f t="shared" si="338"/>
        <v>16.5</v>
      </c>
      <c r="AD258" s="127">
        <f t="shared" si="339"/>
        <v>3</v>
      </c>
      <c r="AE258" s="135">
        <v>14</v>
      </c>
      <c r="AF258" s="136">
        <v>6.75</v>
      </c>
      <c r="AG258" s="120">
        <f t="shared" si="340"/>
        <v>10.375</v>
      </c>
      <c r="AH258" s="121">
        <f t="shared" si="341"/>
        <v>3</v>
      </c>
      <c r="AI258" s="135">
        <v>15</v>
      </c>
      <c r="AJ258" s="136">
        <v>9</v>
      </c>
      <c r="AK258" s="120">
        <f t="shared" si="342"/>
        <v>12</v>
      </c>
      <c r="AL258" s="121">
        <f t="shared" si="343"/>
        <v>3</v>
      </c>
      <c r="AM258" s="128">
        <f t="shared" si="344"/>
        <v>12.25</v>
      </c>
      <c r="AN258" s="129">
        <f t="shared" si="345"/>
        <v>9</v>
      </c>
      <c r="AO258" s="135">
        <v>13</v>
      </c>
      <c r="AP258" s="136">
        <v>12</v>
      </c>
      <c r="AQ258" s="120">
        <f t="shared" si="346"/>
        <v>12.5</v>
      </c>
      <c r="AR258" s="121">
        <f t="shared" si="347"/>
        <v>2</v>
      </c>
      <c r="AS258" s="135">
        <v>16</v>
      </c>
      <c r="AT258" s="136">
        <v>18</v>
      </c>
      <c r="AU258" s="120">
        <f t="shared" si="348"/>
        <v>17</v>
      </c>
      <c r="AV258" s="121">
        <f t="shared" si="349"/>
        <v>1</v>
      </c>
      <c r="AW258" s="128">
        <f t="shared" si="350"/>
        <v>14</v>
      </c>
      <c r="AX258" s="129">
        <f t="shared" si="351"/>
        <v>3</v>
      </c>
      <c r="AY258" s="137">
        <v>17</v>
      </c>
      <c r="AZ258" s="131">
        <f t="shared" si="352"/>
        <v>17</v>
      </c>
      <c r="BA258" s="132">
        <f t="shared" si="353"/>
        <v>1</v>
      </c>
      <c r="BB258" s="128">
        <f t="shared" si="354"/>
        <v>17</v>
      </c>
      <c r="BC258" s="129">
        <f t="shared" si="355"/>
        <v>1</v>
      </c>
      <c r="BD258" s="133">
        <f t="shared" si="356"/>
        <v>12.366666666666667</v>
      </c>
      <c r="BE258" s="134">
        <f t="shared" si="357"/>
        <v>30</v>
      </c>
      <c r="BF258" s="149"/>
      <c r="BG258" s="150"/>
      <c r="BH258" s="142">
        <f t="shared" si="358"/>
        <v>0</v>
      </c>
      <c r="BI258" s="143">
        <f t="shared" si="359"/>
        <v>0</v>
      </c>
      <c r="BJ258" s="149"/>
      <c r="BK258" s="150"/>
      <c r="BL258" s="142">
        <f t="shared" si="360"/>
        <v>0</v>
      </c>
      <c r="BM258" s="143">
        <f t="shared" si="361"/>
        <v>0</v>
      </c>
      <c r="BN258" s="149"/>
      <c r="BO258" s="150"/>
      <c r="BP258" s="142">
        <f t="shared" si="382"/>
        <v>0</v>
      </c>
      <c r="BQ258" s="143">
        <f t="shared" si="383"/>
        <v>0</v>
      </c>
      <c r="BR258" s="149"/>
      <c r="BS258" s="150"/>
      <c r="BT258" s="142">
        <f t="shared" si="362"/>
        <v>0</v>
      </c>
      <c r="BU258" s="143">
        <f t="shared" si="363"/>
        <v>0</v>
      </c>
      <c r="BV258" s="144">
        <f t="shared" si="364"/>
        <v>0</v>
      </c>
      <c r="BW258" s="145">
        <f t="shared" si="365"/>
        <v>0</v>
      </c>
      <c r="BX258" s="149"/>
      <c r="BY258" s="150"/>
      <c r="BZ258" s="142">
        <f t="shared" si="366"/>
        <v>0</v>
      </c>
      <c r="CA258" s="143">
        <f t="shared" si="367"/>
        <v>0</v>
      </c>
      <c r="CB258" s="146">
        <f t="shared" si="368"/>
        <v>0</v>
      </c>
      <c r="CC258" s="145">
        <f t="shared" si="369"/>
        <v>0</v>
      </c>
      <c r="CD258" s="150"/>
      <c r="CE258" s="147">
        <f t="shared" si="370"/>
        <v>0</v>
      </c>
      <c r="CF258" s="148">
        <f t="shared" si="371"/>
        <v>0</v>
      </c>
      <c r="CG258" s="146">
        <f t="shared" si="372"/>
        <v>0</v>
      </c>
      <c r="CH258" s="145">
        <f t="shared" si="373"/>
        <v>0</v>
      </c>
      <c r="CI258" s="149"/>
      <c r="CJ258" s="150"/>
      <c r="CK258" s="142">
        <f t="shared" si="374"/>
        <v>0</v>
      </c>
      <c r="CL258" s="143">
        <f t="shared" si="375"/>
        <v>0</v>
      </c>
      <c r="CM258" s="146">
        <f t="shared" si="376"/>
        <v>0</v>
      </c>
      <c r="CN258" s="145">
        <f t="shared" si="377"/>
        <v>0</v>
      </c>
      <c r="CO258" s="21">
        <f t="shared" si="378"/>
        <v>0</v>
      </c>
      <c r="CP258" s="22">
        <f t="shared" si="379"/>
        <v>0</v>
      </c>
      <c r="CQ258" s="2">
        <f t="shared" si="322"/>
        <v>12.366666666666667</v>
      </c>
      <c r="CR258" s="3">
        <f t="shared" si="323"/>
        <v>30</v>
      </c>
      <c r="CS258" s="4">
        <f t="shared" si="324"/>
        <v>0</v>
      </c>
      <c r="CT258" s="5">
        <f t="shared" si="325"/>
        <v>0</v>
      </c>
      <c r="CU258" s="23">
        <f t="shared" si="326"/>
        <v>6.1833333333333336</v>
      </c>
      <c r="CV258" s="6">
        <f t="shared" si="327"/>
        <v>30</v>
      </c>
      <c r="CW258" s="20">
        <f t="shared" si="380"/>
        <v>90</v>
      </c>
      <c r="CX258" s="9" t="str">
        <f t="shared" si="381"/>
        <v>مؤجل(ة)</v>
      </c>
      <c r="CY258" s="10"/>
      <c r="CZ258" s="15"/>
      <c r="DA258" s="12"/>
    </row>
    <row r="259" spans="2:105" ht="29.25" customHeight="1" thickBot="1">
      <c r="B259" s="1">
        <f t="shared" si="384"/>
        <v>21</v>
      </c>
      <c r="C259" s="180" t="s">
        <v>444</v>
      </c>
      <c r="D259" s="138" t="s">
        <v>67</v>
      </c>
      <c r="E259" s="11" t="s">
        <v>746</v>
      </c>
      <c r="F259" s="32">
        <v>36410</v>
      </c>
      <c r="G259" s="33" t="s">
        <v>790</v>
      </c>
      <c r="H259" s="28">
        <v>9.5</v>
      </c>
      <c r="I259" s="29">
        <v>30</v>
      </c>
      <c r="J259" s="30">
        <v>11.3</v>
      </c>
      <c r="K259" s="31">
        <v>30</v>
      </c>
      <c r="L259" s="18">
        <f t="shared" si="328"/>
        <v>10.4</v>
      </c>
      <c r="M259" s="19">
        <f t="shared" si="329"/>
        <v>60</v>
      </c>
      <c r="N259" s="149">
        <v>11</v>
      </c>
      <c r="O259" s="150">
        <v>7</v>
      </c>
      <c r="P259" s="120">
        <f t="shared" si="330"/>
        <v>9</v>
      </c>
      <c r="Q259" s="121">
        <f t="shared" si="331"/>
        <v>0</v>
      </c>
      <c r="R259" s="135">
        <v>15.5</v>
      </c>
      <c r="S259" s="136">
        <v>12</v>
      </c>
      <c r="T259" s="120">
        <f t="shared" si="332"/>
        <v>13.75</v>
      </c>
      <c r="U259" s="121">
        <f t="shared" si="333"/>
        <v>6</v>
      </c>
      <c r="V259" s="135">
        <v>14.25</v>
      </c>
      <c r="W259" s="136">
        <v>5.75</v>
      </c>
      <c r="X259" s="120">
        <f t="shared" si="334"/>
        <v>10</v>
      </c>
      <c r="Y259" s="121">
        <f t="shared" si="335"/>
        <v>5</v>
      </c>
      <c r="Z259" s="124">
        <f t="shared" si="336"/>
        <v>10.916666666666666</v>
      </c>
      <c r="AA259" s="125">
        <f t="shared" si="337"/>
        <v>17</v>
      </c>
      <c r="AB259" s="136">
        <v>16.5</v>
      </c>
      <c r="AC259" s="126">
        <f t="shared" si="338"/>
        <v>16.5</v>
      </c>
      <c r="AD259" s="127">
        <f t="shared" si="339"/>
        <v>3</v>
      </c>
      <c r="AE259" s="135">
        <v>15</v>
      </c>
      <c r="AF259" s="136">
        <v>5.25</v>
      </c>
      <c r="AG259" s="120">
        <f t="shared" si="340"/>
        <v>10.125</v>
      </c>
      <c r="AH259" s="121">
        <f t="shared" si="341"/>
        <v>3</v>
      </c>
      <c r="AI259" s="135">
        <v>12</v>
      </c>
      <c r="AJ259" s="136">
        <v>4.25</v>
      </c>
      <c r="AK259" s="120">
        <f t="shared" si="342"/>
        <v>8.125</v>
      </c>
      <c r="AL259" s="121">
        <f t="shared" si="343"/>
        <v>0</v>
      </c>
      <c r="AM259" s="128">
        <f t="shared" si="344"/>
        <v>10.6</v>
      </c>
      <c r="AN259" s="129">
        <f t="shared" si="345"/>
        <v>9</v>
      </c>
      <c r="AO259" s="135">
        <v>13</v>
      </c>
      <c r="AP259" s="198">
        <v>1</v>
      </c>
      <c r="AQ259" s="120">
        <f t="shared" si="346"/>
        <v>7</v>
      </c>
      <c r="AR259" s="121">
        <f t="shared" si="347"/>
        <v>0</v>
      </c>
      <c r="AS259" s="135">
        <v>12</v>
      </c>
      <c r="AT259" s="136">
        <v>12</v>
      </c>
      <c r="AU259" s="120">
        <f t="shared" si="348"/>
        <v>12</v>
      </c>
      <c r="AV259" s="121">
        <f t="shared" si="349"/>
        <v>1</v>
      </c>
      <c r="AW259" s="128">
        <f t="shared" si="350"/>
        <v>8.6666666666666661</v>
      </c>
      <c r="AX259" s="129">
        <f t="shared" si="351"/>
        <v>1</v>
      </c>
      <c r="AY259" s="137">
        <v>15.5</v>
      </c>
      <c r="AZ259" s="131">
        <f t="shared" si="352"/>
        <v>15.5</v>
      </c>
      <c r="BA259" s="132">
        <f t="shared" si="353"/>
        <v>1</v>
      </c>
      <c r="BB259" s="128">
        <f t="shared" si="354"/>
        <v>15.5</v>
      </c>
      <c r="BC259" s="129">
        <f t="shared" si="355"/>
        <v>1</v>
      </c>
      <c r="BD259" s="133">
        <f t="shared" si="356"/>
        <v>10.666666666666666</v>
      </c>
      <c r="BE259" s="134">
        <f t="shared" si="357"/>
        <v>30</v>
      </c>
      <c r="BF259" s="149"/>
      <c r="BG259" s="150"/>
      <c r="BH259" s="142">
        <f t="shared" si="358"/>
        <v>0</v>
      </c>
      <c r="BI259" s="143">
        <f t="shared" si="359"/>
        <v>0</v>
      </c>
      <c r="BJ259" s="149"/>
      <c r="BK259" s="150"/>
      <c r="BL259" s="142">
        <f t="shared" si="360"/>
        <v>0</v>
      </c>
      <c r="BM259" s="143">
        <f t="shared" si="361"/>
        <v>0</v>
      </c>
      <c r="BN259" s="149"/>
      <c r="BO259" s="150"/>
      <c r="BP259" s="142">
        <f t="shared" si="382"/>
        <v>0</v>
      </c>
      <c r="BQ259" s="143">
        <f t="shared" si="383"/>
        <v>0</v>
      </c>
      <c r="BR259" s="149"/>
      <c r="BS259" s="150"/>
      <c r="BT259" s="142">
        <f t="shared" si="362"/>
        <v>0</v>
      </c>
      <c r="BU259" s="143">
        <f t="shared" si="363"/>
        <v>0</v>
      </c>
      <c r="BV259" s="144">
        <f t="shared" si="364"/>
        <v>0</v>
      </c>
      <c r="BW259" s="145">
        <f t="shared" si="365"/>
        <v>0</v>
      </c>
      <c r="BX259" s="149"/>
      <c r="BY259" s="150"/>
      <c r="BZ259" s="142">
        <f t="shared" si="366"/>
        <v>0</v>
      </c>
      <c r="CA259" s="143">
        <f t="shared" si="367"/>
        <v>0</v>
      </c>
      <c r="CB259" s="146">
        <f t="shared" si="368"/>
        <v>0</v>
      </c>
      <c r="CC259" s="145">
        <f t="shared" si="369"/>
        <v>0</v>
      </c>
      <c r="CD259" s="150"/>
      <c r="CE259" s="147">
        <f t="shared" si="370"/>
        <v>0</v>
      </c>
      <c r="CF259" s="148">
        <f t="shared" si="371"/>
        <v>0</v>
      </c>
      <c r="CG259" s="146">
        <f t="shared" si="372"/>
        <v>0</v>
      </c>
      <c r="CH259" s="145">
        <f t="shared" si="373"/>
        <v>0</v>
      </c>
      <c r="CI259" s="149"/>
      <c r="CJ259" s="150"/>
      <c r="CK259" s="142">
        <f t="shared" si="374"/>
        <v>0</v>
      </c>
      <c r="CL259" s="143">
        <f t="shared" si="375"/>
        <v>0</v>
      </c>
      <c r="CM259" s="146">
        <f t="shared" si="376"/>
        <v>0</v>
      </c>
      <c r="CN259" s="145">
        <f t="shared" si="377"/>
        <v>0</v>
      </c>
      <c r="CO259" s="21">
        <f t="shared" si="378"/>
        <v>0</v>
      </c>
      <c r="CP259" s="22">
        <f t="shared" si="379"/>
        <v>0</v>
      </c>
      <c r="CQ259" s="2">
        <f t="shared" si="322"/>
        <v>10.666666666666666</v>
      </c>
      <c r="CR259" s="3">
        <f t="shared" si="323"/>
        <v>30</v>
      </c>
      <c r="CS259" s="4">
        <f t="shared" si="324"/>
        <v>0</v>
      </c>
      <c r="CT259" s="5">
        <f t="shared" si="325"/>
        <v>0</v>
      </c>
      <c r="CU259" s="23">
        <f t="shared" si="326"/>
        <v>5.333333333333333</v>
      </c>
      <c r="CV259" s="6">
        <f t="shared" si="327"/>
        <v>30</v>
      </c>
      <c r="CW259" s="20">
        <f t="shared" si="380"/>
        <v>90</v>
      </c>
      <c r="CX259" s="9" t="str">
        <f t="shared" si="381"/>
        <v>مؤجل(ة)</v>
      </c>
      <c r="CY259" s="10"/>
      <c r="CZ259" s="15"/>
      <c r="DA259" s="12"/>
    </row>
    <row r="260" spans="2:105" ht="29.25" customHeight="1" thickBot="1">
      <c r="B260" s="1">
        <f t="shared" si="384"/>
        <v>22</v>
      </c>
      <c r="C260" s="180" t="s">
        <v>445</v>
      </c>
      <c r="D260" s="138" t="s">
        <v>446</v>
      </c>
      <c r="E260" s="13" t="s">
        <v>747</v>
      </c>
      <c r="F260" s="32">
        <v>36023</v>
      </c>
      <c r="G260" s="33" t="s">
        <v>790</v>
      </c>
      <c r="H260" s="28">
        <v>9.94</v>
      </c>
      <c r="I260" s="29">
        <v>30</v>
      </c>
      <c r="J260" s="30">
        <v>11.42</v>
      </c>
      <c r="K260" s="31">
        <v>30</v>
      </c>
      <c r="L260" s="18">
        <f t="shared" si="328"/>
        <v>10.68</v>
      </c>
      <c r="M260" s="19">
        <f t="shared" si="329"/>
        <v>60</v>
      </c>
      <c r="N260" s="149">
        <v>11</v>
      </c>
      <c r="O260" s="150">
        <v>4</v>
      </c>
      <c r="P260" s="120">
        <f t="shared" si="330"/>
        <v>7.5</v>
      </c>
      <c r="Q260" s="121">
        <f t="shared" si="331"/>
        <v>0</v>
      </c>
      <c r="R260" s="135">
        <v>13</v>
      </c>
      <c r="S260" s="136">
        <v>7.25</v>
      </c>
      <c r="T260" s="120">
        <f t="shared" si="332"/>
        <v>10.125</v>
      </c>
      <c r="U260" s="121">
        <f t="shared" si="333"/>
        <v>6</v>
      </c>
      <c r="V260" s="135">
        <v>14.75</v>
      </c>
      <c r="W260" s="136">
        <v>5.25</v>
      </c>
      <c r="X260" s="120">
        <f t="shared" si="334"/>
        <v>10</v>
      </c>
      <c r="Y260" s="121">
        <f t="shared" si="335"/>
        <v>5</v>
      </c>
      <c r="Z260" s="124">
        <f t="shared" si="336"/>
        <v>9.2083333333333339</v>
      </c>
      <c r="AA260" s="125">
        <f t="shared" si="337"/>
        <v>11</v>
      </c>
      <c r="AB260" s="136">
        <v>16</v>
      </c>
      <c r="AC260" s="126">
        <f t="shared" si="338"/>
        <v>16</v>
      </c>
      <c r="AD260" s="127">
        <f t="shared" si="339"/>
        <v>3</v>
      </c>
      <c r="AE260" s="135">
        <v>14.5</v>
      </c>
      <c r="AF260" s="136">
        <v>4</v>
      </c>
      <c r="AG260" s="120">
        <f t="shared" si="340"/>
        <v>9.25</v>
      </c>
      <c r="AH260" s="121">
        <f t="shared" si="341"/>
        <v>0</v>
      </c>
      <c r="AI260" s="135">
        <v>11</v>
      </c>
      <c r="AJ260" s="136">
        <v>3.75</v>
      </c>
      <c r="AK260" s="120">
        <f t="shared" si="342"/>
        <v>7.375</v>
      </c>
      <c r="AL260" s="121">
        <f t="shared" si="343"/>
        <v>0</v>
      </c>
      <c r="AM260" s="128">
        <f t="shared" si="344"/>
        <v>9.85</v>
      </c>
      <c r="AN260" s="129">
        <f t="shared" si="345"/>
        <v>3</v>
      </c>
      <c r="AO260" s="197">
        <v>13</v>
      </c>
      <c r="AP260" s="136">
        <v>5</v>
      </c>
      <c r="AQ260" s="120">
        <f t="shared" si="346"/>
        <v>9</v>
      </c>
      <c r="AR260" s="121">
        <f t="shared" si="347"/>
        <v>0</v>
      </c>
      <c r="AS260" s="135">
        <v>10</v>
      </c>
      <c r="AT260" s="136">
        <v>13</v>
      </c>
      <c r="AU260" s="120">
        <f t="shared" si="348"/>
        <v>11.5</v>
      </c>
      <c r="AV260" s="121">
        <f t="shared" si="349"/>
        <v>1</v>
      </c>
      <c r="AW260" s="128">
        <f t="shared" si="350"/>
        <v>9.8333333333333339</v>
      </c>
      <c r="AX260" s="129">
        <f t="shared" si="351"/>
        <v>1</v>
      </c>
      <c r="AY260" s="137">
        <v>7.5</v>
      </c>
      <c r="AZ260" s="131">
        <f t="shared" si="352"/>
        <v>7.5</v>
      </c>
      <c r="BA260" s="132">
        <f t="shared" si="353"/>
        <v>0</v>
      </c>
      <c r="BB260" s="128">
        <f t="shared" si="354"/>
        <v>7.5</v>
      </c>
      <c r="BC260" s="129">
        <f t="shared" si="355"/>
        <v>0</v>
      </c>
      <c r="BD260" s="133">
        <f t="shared" si="356"/>
        <v>9.4333333333333336</v>
      </c>
      <c r="BE260" s="134">
        <f t="shared" si="357"/>
        <v>15</v>
      </c>
      <c r="BF260" s="149"/>
      <c r="BG260" s="150"/>
      <c r="BH260" s="142">
        <f t="shared" si="358"/>
        <v>0</v>
      </c>
      <c r="BI260" s="143">
        <f t="shared" si="359"/>
        <v>0</v>
      </c>
      <c r="BJ260" s="149"/>
      <c r="BK260" s="150"/>
      <c r="BL260" s="142">
        <f t="shared" si="360"/>
        <v>0</v>
      </c>
      <c r="BM260" s="143">
        <f t="shared" si="361"/>
        <v>0</v>
      </c>
      <c r="BN260" s="149"/>
      <c r="BO260" s="150"/>
      <c r="BP260" s="142">
        <f t="shared" si="382"/>
        <v>0</v>
      </c>
      <c r="BQ260" s="143">
        <f t="shared" si="383"/>
        <v>0</v>
      </c>
      <c r="BR260" s="149"/>
      <c r="BS260" s="150"/>
      <c r="BT260" s="142">
        <f t="shared" si="362"/>
        <v>0</v>
      </c>
      <c r="BU260" s="143">
        <f t="shared" si="363"/>
        <v>0</v>
      </c>
      <c r="BV260" s="144">
        <f t="shared" si="364"/>
        <v>0</v>
      </c>
      <c r="BW260" s="145">
        <f t="shared" si="365"/>
        <v>0</v>
      </c>
      <c r="BX260" s="149"/>
      <c r="BY260" s="150"/>
      <c r="BZ260" s="142">
        <f t="shared" si="366"/>
        <v>0</v>
      </c>
      <c r="CA260" s="143">
        <f t="shared" si="367"/>
        <v>0</v>
      </c>
      <c r="CB260" s="146">
        <f t="shared" si="368"/>
        <v>0</v>
      </c>
      <c r="CC260" s="145">
        <f t="shared" si="369"/>
        <v>0</v>
      </c>
      <c r="CD260" s="150"/>
      <c r="CE260" s="147">
        <f t="shared" si="370"/>
        <v>0</v>
      </c>
      <c r="CF260" s="148">
        <f t="shared" si="371"/>
        <v>0</v>
      </c>
      <c r="CG260" s="146">
        <f t="shared" si="372"/>
        <v>0</v>
      </c>
      <c r="CH260" s="145">
        <f t="shared" si="373"/>
        <v>0</v>
      </c>
      <c r="CI260" s="149"/>
      <c r="CJ260" s="150"/>
      <c r="CK260" s="142">
        <f t="shared" si="374"/>
        <v>0</v>
      </c>
      <c r="CL260" s="143">
        <f t="shared" si="375"/>
        <v>0</v>
      </c>
      <c r="CM260" s="146">
        <f t="shared" si="376"/>
        <v>0</v>
      </c>
      <c r="CN260" s="145">
        <f t="shared" si="377"/>
        <v>0</v>
      </c>
      <c r="CO260" s="21">
        <f t="shared" si="378"/>
        <v>0</v>
      </c>
      <c r="CP260" s="22">
        <f t="shared" si="379"/>
        <v>0</v>
      </c>
      <c r="CQ260" s="2">
        <f t="shared" si="322"/>
        <v>9.4333333333333336</v>
      </c>
      <c r="CR260" s="3">
        <f t="shared" si="323"/>
        <v>15</v>
      </c>
      <c r="CS260" s="4">
        <f t="shared" si="324"/>
        <v>0</v>
      </c>
      <c r="CT260" s="5">
        <f t="shared" si="325"/>
        <v>0</v>
      </c>
      <c r="CU260" s="23">
        <f t="shared" si="326"/>
        <v>4.7166666666666668</v>
      </c>
      <c r="CV260" s="6">
        <f t="shared" si="327"/>
        <v>15</v>
      </c>
      <c r="CW260" s="20">
        <f t="shared" si="380"/>
        <v>75</v>
      </c>
      <c r="CX260" s="9" t="str">
        <f t="shared" si="381"/>
        <v>مؤجل(ة)</v>
      </c>
      <c r="CY260" s="10"/>
      <c r="CZ260" s="15"/>
      <c r="DA260" s="12"/>
    </row>
    <row r="261" spans="2:105" ht="29.25" customHeight="1" thickBot="1">
      <c r="B261" s="1">
        <f t="shared" si="384"/>
        <v>23</v>
      </c>
      <c r="C261" s="182" t="s">
        <v>400</v>
      </c>
      <c r="D261" s="138" t="s">
        <v>447</v>
      </c>
      <c r="E261" s="13" t="s">
        <v>726</v>
      </c>
      <c r="F261" s="32">
        <v>36170</v>
      </c>
      <c r="G261" s="33" t="s">
        <v>790</v>
      </c>
      <c r="H261" s="28">
        <v>10.41</v>
      </c>
      <c r="I261" s="29">
        <v>30</v>
      </c>
      <c r="J261" s="30">
        <v>11.05</v>
      </c>
      <c r="K261" s="31">
        <v>30</v>
      </c>
      <c r="L261" s="18">
        <f t="shared" si="328"/>
        <v>10.73</v>
      </c>
      <c r="M261" s="19">
        <f t="shared" si="329"/>
        <v>60</v>
      </c>
      <c r="N261" s="149">
        <v>12</v>
      </c>
      <c r="O261" s="150">
        <v>5</v>
      </c>
      <c r="P261" s="120">
        <f t="shared" si="330"/>
        <v>8.5</v>
      </c>
      <c r="Q261" s="121">
        <f t="shared" si="331"/>
        <v>0</v>
      </c>
      <c r="R261" s="135">
        <v>13</v>
      </c>
      <c r="S261" s="136">
        <v>9.25</v>
      </c>
      <c r="T261" s="120">
        <f t="shared" si="332"/>
        <v>11.125</v>
      </c>
      <c r="U261" s="121">
        <f t="shared" si="333"/>
        <v>6</v>
      </c>
      <c r="V261" s="135">
        <v>9</v>
      </c>
      <c r="W261" s="136">
        <v>3.25</v>
      </c>
      <c r="X261" s="120">
        <f t="shared" si="334"/>
        <v>6.125</v>
      </c>
      <c r="Y261" s="121">
        <f t="shared" si="335"/>
        <v>0</v>
      </c>
      <c r="Z261" s="124">
        <f t="shared" si="336"/>
        <v>8.5833333333333339</v>
      </c>
      <c r="AA261" s="125">
        <f t="shared" si="337"/>
        <v>6</v>
      </c>
      <c r="AB261" s="136">
        <v>16</v>
      </c>
      <c r="AC261" s="126">
        <f t="shared" si="338"/>
        <v>16</v>
      </c>
      <c r="AD261" s="127">
        <f t="shared" si="339"/>
        <v>3</v>
      </c>
      <c r="AE261" s="135">
        <v>10.5</v>
      </c>
      <c r="AF261" s="136">
        <v>3.5</v>
      </c>
      <c r="AG261" s="120">
        <f t="shared" si="340"/>
        <v>7</v>
      </c>
      <c r="AH261" s="121">
        <f t="shared" si="341"/>
        <v>0</v>
      </c>
      <c r="AI261" s="135">
        <v>10</v>
      </c>
      <c r="AJ261" s="136">
        <v>8</v>
      </c>
      <c r="AK261" s="120">
        <f t="shared" si="342"/>
        <v>9</v>
      </c>
      <c r="AL261" s="121">
        <f t="shared" si="343"/>
        <v>0</v>
      </c>
      <c r="AM261" s="128">
        <f t="shared" si="344"/>
        <v>9.6</v>
      </c>
      <c r="AN261" s="129">
        <f t="shared" si="345"/>
        <v>3</v>
      </c>
      <c r="AO261" s="135">
        <v>12.5</v>
      </c>
      <c r="AP261" s="136">
        <v>3</v>
      </c>
      <c r="AQ261" s="120">
        <f t="shared" si="346"/>
        <v>7.75</v>
      </c>
      <c r="AR261" s="121">
        <f t="shared" si="347"/>
        <v>0</v>
      </c>
      <c r="AS261" s="135">
        <v>15</v>
      </c>
      <c r="AT261" s="136">
        <v>18</v>
      </c>
      <c r="AU261" s="120">
        <f t="shared" si="348"/>
        <v>16.5</v>
      </c>
      <c r="AV261" s="121">
        <f t="shared" si="349"/>
        <v>1</v>
      </c>
      <c r="AW261" s="128">
        <f t="shared" si="350"/>
        <v>10.666666666666666</v>
      </c>
      <c r="AX261" s="129">
        <f t="shared" si="351"/>
        <v>3</v>
      </c>
      <c r="AY261" s="137">
        <v>10</v>
      </c>
      <c r="AZ261" s="131">
        <f t="shared" si="352"/>
        <v>10</v>
      </c>
      <c r="BA261" s="132">
        <f t="shared" si="353"/>
        <v>1</v>
      </c>
      <c r="BB261" s="128">
        <f t="shared" si="354"/>
        <v>10</v>
      </c>
      <c r="BC261" s="129">
        <f t="shared" si="355"/>
        <v>1</v>
      </c>
      <c r="BD261" s="133">
        <f t="shared" si="356"/>
        <v>9.4333333333333336</v>
      </c>
      <c r="BE261" s="134">
        <f t="shared" si="357"/>
        <v>13</v>
      </c>
      <c r="BF261" s="149"/>
      <c r="BG261" s="150"/>
      <c r="BH261" s="142">
        <f t="shared" si="358"/>
        <v>0</v>
      </c>
      <c r="BI261" s="143">
        <f t="shared" si="359"/>
        <v>0</v>
      </c>
      <c r="BJ261" s="149"/>
      <c r="BK261" s="150"/>
      <c r="BL261" s="142">
        <f t="shared" si="360"/>
        <v>0</v>
      </c>
      <c r="BM261" s="143">
        <f t="shared" si="361"/>
        <v>0</v>
      </c>
      <c r="BN261" s="149"/>
      <c r="BO261" s="150"/>
      <c r="BP261" s="142">
        <f t="shared" si="382"/>
        <v>0</v>
      </c>
      <c r="BQ261" s="143">
        <f t="shared" si="383"/>
        <v>0</v>
      </c>
      <c r="BR261" s="149"/>
      <c r="BS261" s="150"/>
      <c r="BT261" s="142">
        <f t="shared" si="362"/>
        <v>0</v>
      </c>
      <c r="BU261" s="143">
        <f t="shared" si="363"/>
        <v>0</v>
      </c>
      <c r="BV261" s="144">
        <f t="shared" si="364"/>
        <v>0</v>
      </c>
      <c r="BW261" s="145">
        <f t="shared" si="365"/>
        <v>0</v>
      </c>
      <c r="BX261" s="149"/>
      <c r="BY261" s="150"/>
      <c r="BZ261" s="142">
        <f t="shared" si="366"/>
        <v>0</v>
      </c>
      <c r="CA261" s="143">
        <f t="shared" si="367"/>
        <v>0</v>
      </c>
      <c r="CB261" s="146">
        <f t="shared" si="368"/>
        <v>0</v>
      </c>
      <c r="CC261" s="145">
        <f t="shared" si="369"/>
        <v>0</v>
      </c>
      <c r="CD261" s="150"/>
      <c r="CE261" s="147">
        <f t="shared" si="370"/>
        <v>0</v>
      </c>
      <c r="CF261" s="148">
        <f t="shared" si="371"/>
        <v>0</v>
      </c>
      <c r="CG261" s="146">
        <f t="shared" si="372"/>
        <v>0</v>
      </c>
      <c r="CH261" s="145">
        <f t="shared" si="373"/>
        <v>0</v>
      </c>
      <c r="CI261" s="149"/>
      <c r="CJ261" s="150"/>
      <c r="CK261" s="142">
        <f t="shared" si="374"/>
        <v>0</v>
      </c>
      <c r="CL261" s="143">
        <f t="shared" si="375"/>
        <v>0</v>
      </c>
      <c r="CM261" s="146">
        <f t="shared" si="376"/>
        <v>0</v>
      </c>
      <c r="CN261" s="145">
        <f t="shared" si="377"/>
        <v>0</v>
      </c>
      <c r="CO261" s="21">
        <f t="shared" si="378"/>
        <v>0</v>
      </c>
      <c r="CP261" s="22">
        <f t="shared" si="379"/>
        <v>0</v>
      </c>
      <c r="CQ261" s="2">
        <f t="shared" si="322"/>
        <v>9.4333333333333336</v>
      </c>
      <c r="CR261" s="3">
        <f t="shared" si="323"/>
        <v>13</v>
      </c>
      <c r="CS261" s="4">
        <f t="shared" si="324"/>
        <v>0</v>
      </c>
      <c r="CT261" s="5">
        <f t="shared" si="325"/>
        <v>0</v>
      </c>
      <c r="CU261" s="23">
        <f t="shared" si="326"/>
        <v>4.7166666666666668</v>
      </c>
      <c r="CV261" s="6">
        <f t="shared" si="327"/>
        <v>13</v>
      </c>
      <c r="CW261" s="20">
        <f t="shared" si="380"/>
        <v>73</v>
      </c>
      <c r="CX261" s="9" t="str">
        <f t="shared" si="381"/>
        <v>مؤجل(ة)</v>
      </c>
      <c r="CY261" s="10"/>
      <c r="CZ261" s="15"/>
      <c r="DA261" s="12"/>
    </row>
    <row r="262" spans="2:105" ht="29.25" customHeight="1" thickBot="1">
      <c r="B262" s="1">
        <f t="shared" si="384"/>
        <v>24</v>
      </c>
      <c r="C262" s="183" t="s">
        <v>448</v>
      </c>
      <c r="D262" s="138" t="s">
        <v>449</v>
      </c>
      <c r="E262" s="13" t="s">
        <v>748</v>
      </c>
      <c r="F262" s="32">
        <v>36139</v>
      </c>
      <c r="G262" s="33" t="s">
        <v>790</v>
      </c>
      <c r="H262" s="28">
        <v>10.26</v>
      </c>
      <c r="I262" s="29">
        <v>30</v>
      </c>
      <c r="J262" s="30">
        <v>10</v>
      </c>
      <c r="K262" s="31">
        <v>30</v>
      </c>
      <c r="L262" s="18">
        <f t="shared" si="328"/>
        <v>10.129999999999999</v>
      </c>
      <c r="M262" s="19">
        <f t="shared" si="329"/>
        <v>60</v>
      </c>
      <c r="N262" s="149">
        <v>12</v>
      </c>
      <c r="O262" s="150">
        <v>14</v>
      </c>
      <c r="P262" s="120">
        <f t="shared" si="330"/>
        <v>13</v>
      </c>
      <c r="Q262" s="121">
        <f t="shared" si="331"/>
        <v>6</v>
      </c>
      <c r="R262" s="135">
        <v>14.5</v>
      </c>
      <c r="S262" s="136">
        <v>7.75</v>
      </c>
      <c r="T262" s="120">
        <f t="shared" si="332"/>
        <v>11.125</v>
      </c>
      <c r="U262" s="121">
        <f t="shared" si="333"/>
        <v>6</v>
      </c>
      <c r="V262" s="135">
        <v>15.75</v>
      </c>
      <c r="W262" s="136">
        <v>10</v>
      </c>
      <c r="X262" s="120">
        <f t="shared" si="334"/>
        <v>12.875</v>
      </c>
      <c r="Y262" s="121">
        <f t="shared" si="335"/>
        <v>5</v>
      </c>
      <c r="Z262" s="124">
        <f t="shared" si="336"/>
        <v>12.333333333333334</v>
      </c>
      <c r="AA262" s="125">
        <f t="shared" si="337"/>
        <v>17</v>
      </c>
      <c r="AB262" s="136">
        <v>18</v>
      </c>
      <c r="AC262" s="126">
        <f t="shared" si="338"/>
        <v>18</v>
      </c>
      <c r="AD262" s="127">
        <f t="shared" si="339"/>
        <v>3</v>
      </c>
      <c r="AE262" s="135">
        <v>12</v>
      </c>
      <c r="AF262" s="136">
        <v>4.75</v>
      </c>
      <c r="AG262" s="120">
        <f t="shared" si="340"/>
        <v>8.375</v>
      </c>
      <c r="AH262" s="121">
        <f t="shared" si="341"/>
        <v>0</v>
      </c>
      <c r="AI262" s="135">
        <v>12</v>
      </c>
      <c r="AJ262" s="136">
        <v>8.5</v>
      </c>
      <c r="AK262" s="120">
        <f t="shared" si="342"/>
        <v>10.25</v>
      </c>
      <c r="AL262" s="121">
        <f t="shared" si="343"/>
        <v>3</v>
      </c>
      <c r="AM262" s="128">
        <f t="shared" si="344"/>
        <v>11.05</v>
      </c>
      <c r="AN262" s="129">
        <f t="shared" si="345"/>
        <v>9</v>
      </c>
      <c r="AO262" s="135">
        <v>13</v>
      </c>
      <c r="AP262" s="136">
        <v>7</v>
      </c>
      <c r="AQ262" s="120">
        <f t="shared" si="346"/>
        <v>10</v>
      </c>
      <c r="AR262" s="121">
        <f t="shared" si="347"/>
        <v>2</v>
      </c>
      <c r="AS262" s="135">
        <v>16</v>
      </c>
      <c r="AT262" s="136">
        <v>19.5</v>
      </c>
      <c r="AU262" s="120">
        <f t="shared" si="348"/>
        <v>17.75</v>
      </c>
      <c r="AV262" s="121">
        <f t="shared" si="349"/>
        <v>1</v>
      </c>
      <c r="AW262" s="128">
        <f t="shared" si="350"/>
        <v>12.583333333333334</v>
      </c>
      <c r="AX262" s="129">
        <f t="shared" si="351"/>
        <v>3</v>
      </c>
      <c r="AY262" s="137">
        <v>20</v>
      </c>
      <c r="AZ262" s="131">
        <f t="shared" si="352"/>
        <v>20</v>
      </c>
      <c r="BA262" s="132">
        <f t="shared" si="353"/>
        <v>1</v>
      </c>
      <c r="BB262" s="128">
        <f t="shared" si="354"/>
        <v>20</v>
      </c>
      <c r="BC262" s="129">
        <f t="shared" si="355"/>
        <v>1</v>
      </c>
      <c r="BD262" s="133">
        <f t="shared" si="356"/>
        <v>12.466666666666667</v>
      </c>
      <c r="BE262" s="134">
        <f t="shared" si="357"/>
        <v>30</v>
      </c>
      <c r="BF262" s="149"/>
      <c r="BG262" s="150"/>
      <c r="BH262" s="142">
        <f t="shared" si="358"/>
        <v>0</v>
      </c>
      <c r="BI262" s="143">
        <f t="shared" si="359"/>
        <v>0</v>
      </c>
      <c r="BJ262" s="149"/>
      <c r="BK262" s="150"/>
      <c r="BL262" s="142">
        <f t="shared" si="360"/>
        <v>0</v>
      </c>
      <c r="BM262" s="143">
        <f t="shared" si="361"/>
        <v>0</v>
      </c>
      <c r="BN262" s="149"/>
      <c r="BO262" s="150"/>
      <c r="BP262" s="142">
        <f t="shared" si="382"/>
        <v>0</v>
      </c>
      <c r="BQ262" s="143">
        <f t="shared" si="383"/>
        <v>0</v>
      </c>
      <c r="BR262" s="149"/>
      <c r="BS262" s="150"/>
      <c r="BT262" s="142">
        <f t="shared" si="362"/>
        <v>0</v>
      </c>
      <c r="BU262" s="143">
        <f t="shared" si="363"/>
        <v>0</v>
      </c>
      <c r="BV262" s="144">
        <f t="shared" si="364"/>
        <v>0</v>
      </c>
      <c r="BW262" s="145">
        <f t="shared" si="365"/>
        <v>0</v>
      </c>
      <c r="BX262" s="149"/>
      <c r="BY262" s="150"/>
      <c r="BZ262" s="142">
        <f t="shared" si="366"/>
        <v>0</v>
      </c>
      <c r="CA262" s="143">
        <f t="shared" si="367"/>
        <v>0</v>
      </c>
      <c r="CB262" s="146">
        <f t="shared" si="368"/>
        <v>0</v>
      </c>
      <c r="CC262" s="145">
        <f t="shared" si="369"/>
        <v>0</v>
      </c>
      <c r="CD262" s="150"/>
      <c r="CE262" s="147">
        <f t="shared" si="370"/>
        <v>0</v>
      </c>
      <c r="CF262" s="148">
        <f t="shared" si="371"/>
        <v>0</v>
      </c>
      <c r="CG262" s="146">
        <f t="shared" si="372"/>
        <v>0</v>
      </c>
      <c r="CH262" s="145">
        <f t="shared" si="373"/>
        <v>0</v>
      </c>
      <c r="CI262" s="149"/>
      <c r="CJ262" s="150"/>
      <c r="CK262" s="142">
        <f t="shared" si="374"/>
        <v>0</v>
      </c>
      <c r="CL262" s="143">
        <f t="shared" si="375"/>
        <v>0</v>
      </c>
      <c r="CM262" s="146">
        <f t="shared" si="376"/>
        <v>0</v>
      </c>
      <c r="CN262" s="145">
        <f t="shared" si="377"/>
        <v>0</v>
      </c>
      <c r="CO262" s="21">
        <f t="shared" si="378"/>
        <v>0</v>
      </c>
      <c r="CP262" s="22">
        <f t="shared" si="379"/>
        <v>0</v>
      </c>
      <c r="CQ262" s="2">
        <f t="shared" si="322"/>
        <v>12.466666666666667</v>
      </c>
      <c r="CR262" s="3">
        <f t="shared" si="323"/>
        <v>30</v>
      </c>
      <c r="CS262" s="4">
        <f t="shared" si="324"/>
        <v>0</v>
      </c>
      <c r="CT262" s="5">
        <f t="shared" si="325"/>
        <v>0</v>
      </c>
      <c r="CU262" s="23">
        <f t="shared" si="326"/>
        <v>6.2333333333333334</v>
      </c>
      <c r="CV262" s="6">
        <f t="shared" si="327"/>
        <v>30</v>
      </c>
      <c r="CW262" s="20">
        <f t="shared" si="380"/>
        <v>90</v>
      </c>
      <c r="CX262" s="9" t="str">
        <f t="shared" si="381"/>
        <v>مؤجل(ة)</v>
      </c>
      <c r="CY262" s="10"/>
      <c r="CZ262" s="15"/>
      <c r="DA262" s="12"/>
    </row>
    <row r="263" spans="2:105" ht="29.25" customHeight="1" thickBot="1">
      <c r="B263" s="1">
        <f t="shared" si="384"/>
        <v>25</v>
      </c>
      <c r="C263" s="180" t="s">
        <v>450</v>
      </c>
      <c r="D263" s="138" t="s">
        <v>451</v>
      </c>
      <c r="E263" s="34" t="s">
        <v>754</v>
      </c>
      <c r="F263" s="32">
        <v>36023</v>
      </c>
      <c r="G263" s="33" t="s">
        <v>790</v>
      </c>
      <c r="H263" s="28">
        <v>9.11</v>
      </c>
      <c r="I263" s="29">
        <v>30</v>
      </c>
      <c r="J263" s="30">
        <v>10.9</v>
      </c>
      <c r="K263" s="31">
        <v>30</v>
      </c>
      <c r="L263" s="18">
        <f t="shared" si="328"/>
        <v>10.004999999999999</v>
      </c>
      <c r="M263" s="19">
        <f t="shared" si="329"/>
        <v>60</v>
      </c>
      <c r="N263" s="149">
        <v>11</v>
      </c>
      <c r="O263" s="150">
        <v>14</v>
      </c>
      <c r="P263" s="120">
        <f t="shared" si="330"/>
        <v>12.5</v>
      </c>
      <c r="Q263" s="121">
        <f t="shared" si="331"/>
        <v>6</v>
      </c>
      <c r="R263" s="135">
        <v>12.5</v>
      </c>
      <c r="S263" s="136">
        <v>3</v>
      </c>
      <c r="T263" s="120">
        <f t="shared" si="332"/>
        <v>7.75</v>
      </c>
      <c r="U263" s="121">
        <f t="shared" si="333"/>
        <v>0</v>
      </c>
      <c r="V263" s="135">
        <v>10</v>
      </c>
      <c r="W263" s="136">
        <v>5.5</v>
      </c>
      <c r="X263" s="120">
        <f t="shared" si="334"/>
        <v>7.75</v>
      </c>
      <c r="Y263" s="121">
        <f t="shared" si="335"/>
        <v>0</v>
      </c>
      <c r="Z263" s="124">
        <f t="shared" si="336"/>
        <v>9.3333333333333339</v>
      </c>
      <c r="AA263" s="125">
        <f t="shared" si="337"/>
        <v>6</v>
      </c>
      <c r="AB263" s="136">
        <v>7</v>
      </c>
      <c r="AC263" s="126">
        <f t="shared" si="338"/>
        <v>7</v>
      </c>
      <c r="AD263" s="127">
        <f t="shared" si="339"/>
        <v>0</v>
      </c>
      <c r="AE263" s="135">
        <v>10</v>
      </c>
      <c r="AF263" s="136">
        <v>1.25</v>
      </c>
      <c r="AG263" s="120">
        <f t="shared" si="340"/>
        <v>5.625</v>
      </c>
      <c r="AH263" s="121">
        <f t="shared" si="341"/>
        <v>0</v>
      </c>
      <c r="AI263" s="135">
        <v>11</v>
      </c>
      <c r="AJ263" s="136">
        <v>1.5</v>
      </c>
      <c r="AK263" s="120">
        <f t="shared" si="342"/>
        <v>6.25</v>
      </c>
      <c r="AL263" s="121">
        <f t="shared" si="343"/>
        <v>0</v>
      </c>
      <c r="AM263" s="128">
        <f t="shared" si="344"/>
        <v>6.15</v>
      </c>
      <c r="AN263" s="129">
        <f t="shared" si="345"/>
        <v>0</v>
      </c>
      <c r="AO263" s="135">
        <v>12.5</v>
      </c>
      <c r="AP263" s="136">
        <v>3</v>
      </c>
      <c r="AQ263" s="120">
        <f t="shared" si="346"/>
        <v>7.75</v>
      </c>
      <c r="AR263" s="121">
        <f t="shared" si="347"/>
        <v>0</v>
      </c>
      <c r="AS263" s="135">
        <v>13</v>
      </c>
      <c r="AT263" s="136">
        <v>10.5</v>
      </c>
      <c r="AU263" s="120">
        <f t="shared" si="348"/>
        <v>11.75</v>
      </c>
      <c r="AV263" s="121">
        <f t="shared" si="349"/>
        <v>1</v>
      </c>
      <c r="AW263" s="128">
        <f t="shared" si="350"/>
        <v>9.0833333333333339</v>
      </c>
      <c r="AX263" s="129">
        <f t="shared" si="351"/>
        <v>1</v>
      </c>
      <c r="AY263" s="137">
        <v>0</v>
      </c>
      <c r="AZ263" s="131">
        <f t="shared" si="352"/>
        <v>0</v>
      </c>
      <c r="BA263" s="132">
        <f t="shared" si="353"/>
        <v>0</v>
      </c>
      <c r="BB263" s="128">
        <f t="shared" si="354"/>
        <v>0</v>
      </c>
      <c r="BC263" s="129">
        <f t="shared" si="355"/>
        <v>0</v>
      </c>
      <c r="BD263" s="133">
        <f t="shared" si="356"/>
        <v>7.6</v>
      </c>
      <c r="BE263" s="134">
        <f t="shared" si="357"/>
        <v>7</v>
      </c>
      <c r="BF263" s="149"/>
      <c r="BG263" s="150"/>
      <c r="BH263" s="142">
        <f t="shared" si="358"/>
        <v>0</v>
      </c>
      <c r="BI263" s="143">
        <f t="shared" si="359"/>
        <v>0</v>
      </c>
      <c r="BJ263" s="149"/>
      <c r="BK263" s="150"/>
      <c r="BL263" s="142">
        <f t="shared" si="360"/>
        <v>0</v>
      </c>
      <c r="BM263" s="143">
        <f t="shared" si="361"/>
        <v>0</v>
      </c>
      <c r="BN263" s="149"/>
      <c r="BO263" s="150"/>
      <c r="BP263" s="142">
        <f t="shared" si="382"/>
        <v>0</v>
      </c>
      <c r="BQ263" s="143">
        <f t="shared" si="383"/>
        <v>0</v>
      </c>
      <c r="BR263" s="149"/>
      <c r="BS263" s="150"/>
      <c r="BT263" s="142">
        <f t="shared" si="362"/>
        <v>0</v>
      </c>
      <c r="BU263" s="143">
        <f t="shared" si="363"/>
        <v>0</v>
      </c>
      <c r="BV263" s="144">
        <f t="shared" si="364"/>
        <v>0</v>
      </c>
      <c r="BW263" s="145">
        <f t="shared" si="365"/>
        <v>0</v>
      </c>
      <c r="BX263" s="149"/>
      <c r="BY263" s="150"/>
      <c r="BZ263" s="142">
        <f t="shared" si="366"/>
        <v>0</v>
      </c>
      <c r="CA263" s="143">
        <f t="shared" si="367"/>
        <v>0</v>
      </c>
      <c r="CB263" s="146">
        <f t="shared" si="368"/>
        <v>0</v>
      </c>
      <c r="CC263" s="145">
        <f t="shared" si="369"/>
        <v>0</v>
      </c>
      <c r="CD263" s="150"/>
      <c r="CE263" s="147">
        <f t="shared" si="370"/>
        <v>0</v>
      </c>
      <c r="CF263" s="148">
        <f t="shared" si="371"/>
        <v>0</v>
      </c>
      <c r="CG263" s="146">
        <f t="shared" si="372"/>
        <v>0</v>
      </c>
      <c r="CH263" s="145">
        <f t="shared" si="373"/>
        <v>0</v>
      </c>
      <c r="CI263" s="149"/>
      <c r="CJ263" s="150"/>
      <c r="CK263" s="142">
        <f t="shared" si="374"/>
        <v>0</v>
      </c>
      <c r="CL263" s="143">
        <f t="shared" si="375"/>
        <v>0</v>
      </c>
      <c r="CM263" s="146">
        <f t="shared" si="376"/>
        <v>0</v>
      </c>
      <c r="CN263" s="145">
        <f t="shared" si="377"/>
        <v>0</v>
      </c>
      <c r="CO263" s="21">
        <f t="shared" si="378"/>
        <v>0</v>
      </c>
      <c r="CP263" s="22">
        <f t="shared" si="379"/>
        <v>0</v>
      </c>
      <c r="CQ263" s="2">
        <f t="shared" si="322"/>
        <v>7.6</v>
      </c>
      <c r="CR263" s="3">
        <f t="shared" si="323"/>
        <v>7</v>
      </c>
      <c r="CS263" s="4">
        <f t="shared" si="324"/>
        <v>0</v>
      </c>
      <c r="CT263" s="5">
        <f t="shared" si="325"/>
        <v>0</v>
      </c>
      <c r="CU263" s="23">
        <f t="shared" si="326"/>
        <v>3.8</v>
      </c>
      <c r="CV263" s="6">
        <f t="shared" si="327"/>
        <v>7</v>
      </c>
      <c r="CW263" s="20">
        <f t="shared" si="380"/>
        <v>67</v>
      </c>
      <c r="CX263" s="9" t="str">
        <f t="shared" si="381"/>
        <v>مؤجل(ة)</v>
      </c>
      <c r="CY263" s="10"/>
      <c r="CZ263" s="15"/>
      <c r="DA263" s="12"/>
    </row>
    <row r="264" spans="2:105" ht="29.25" customHeight="1" thickBot="1">
      <c r="B264" s="1">
        <f t="shared" si="384"/>
        <v>26</v>
      </c>
      <c r="C264" s="180" t="s">
        <v>91</v>
      </c>
      <c r="D264" s="138" t="s">
        <v>452</v>
      </c>
      <c r="E264" s="13" t="s">
        <v>749</v>
      </c>
      <c r="F264" s="32">
        <v>35634</v>
      </c>
      <c r="G264" s="33" t="s">
        <v>790</v>
      </c>
      <c r="H264" s="28">
        <v>10.17</v>
      </c>
      <c r="I264" s="29">
        <v>30</v>
      </c>
      <c r="J264" s="30">
        <v>10</v>
      </c>
      <c r="K264" s="31">
        <v>30</v>
      </c>
      <c r="L264" s="18">
        <f t="shared" si="328"/>
        <v>10.085000000000001</v>
      </c>
      <c r="M264" s="19">
        <f t="shared" si="329"/>
        <v>60</v>
      </c>
      <c r="N264" s="149">
        <v>11</v>
      </c>
      <c r="O264" s="150">
        <v>7</v>
      </c>
      <c r="P264" s="120">
        <f t="shared" si="330"/>
        <v>9</v>
      </c>
      <c r="Q264" s="121">
        <f t="shared" si="331"/>
        <v>0</v>
      </c>
      <c r="R264" s="135">
        <v>13</v>
      </c>
      <c r="S264" s="136">
        <v>1.75</v>
      </c>
      <c r="T264" s="120">
        <f t="shared" si="332"/>
        <v>7.375</v>
      </c>
      <c r="U264" s="121">
        <f t="shared" si="333"/>
        <v>0</v>
      </c>
      <c r="V264" s="135">
        <v>14.25</v>
      </c>
      <c r="W264" s="136">
        <v>5.75</v>
      </c>
      <c r="X264" s="120">
        <f t="shared" si="334"/>
        <v>10</v>
      </c>
      <c r="Y264" s="121">
        <f t="shared" si="335"/>
        <v>5</v>
      </c>
      <c r="Z264" s="124">
        <f t="shared" si="336"/>
        <v>8.7916666666666661</v>
      </c>
      <c r="AA264" s="125">
        <f t="shared" si="337"/>
        <v>5</v>
      </c>
      <c r="AB264" s="136">
        <v>4</v>
      </c>
      <c r="AC264" s="126">
        <f t="shared" si="338"/>
        <v>4</v>
      </c>
      <c r="AD264" s="127">
        <f t="shared" si="339"/>
        <v>0</v>
      </c>
      <c r="AE264" s="135">
        <v>11</v>
      </c>
      <c r="AF264" s="136">
        <v>2</v>
      </c>
      <c r="AG264" s="120">
        <f t="shared" si="340"/>
        <v>6.5</v>
      </c>
      <c r="AH264" s="121">
        <f t="shared" si="341"/>
        <v>0</v>
      </c>
      <c r="AI264" s="135">
        <v>11</v>
      </c>
      <c r="AJ264" s="136">
        <v>3.5</v>
      </c>
      <c r="AK264" s="120">
        <f t="shared" si="342"/>
        <v>7.25</v>
      </c>
      <c r="AL264" s="121">
        <f t="shared" si="343"/>
        <v>0</v>
      </c>
      <c r="AM264" s="128">
        <f t="shared" si="344"/>
        <v>6.3</v>
      </c>
      <c r="AN264" s="129">
        <f t="shared" si="345"/>
        <v>0</v>
      </c>
      <c r="AO264" s="135">
        <v>13</v>
      </c>
      <c r="AP264" s="136">
        <v>6</v>
      </c>
      <c r="AQ264" s="120">
        <f t="shared" si="346"/>
        <v>9.5</v>
      </c>
      <c r="AR264" s="121">
        <f t="shared" si="347"/>
        <v>0</v>
      </c>
      <c r="AS264" s="135">
        <v>14</v>
      </c>
      <c r="AT264" s="136">
        <v>6.5</v>
      </c>
      <c r="AU264" s="120">
        <f t="shared" si="348"/>
        <v>10.25</v>
      </c>
      <c r="AV264" s="121">
        <f t="shared" si="349"/>
        <v>1</v>
      </c>
      <c r="AW264" s="128">
        <f t="shared" si="350"/>
        <v>9.75</v>
      </c>
      <c r="AX264" s="129">
        <f t="shared" si="351"/>
        <v>1</v>
      </c>
      <c r="AY264" s="137">
        <v>2</v>
      </c>
      <c r="AZ264" s="131">
        <f t="shared" si="352"/>
        <v>2</v>
      </c>
      <c r="BA264" s="132">
        <f t="shared" si="353"/>
        <v>0</v>
      </c>
      <c r="BB264" s="128">
        <f t="shared" si="354"/>
        <v>2</v>
      </c>
      <c r="BC264" s="129">
        <f t="shared" si="355"/>
        <v>0</v>
      </c>
      <c r="BD264" s="133">
        <f t="shared" si="356"/>
        <v>7.7</v>
      </c>
      <c r="BE264" s="134">
        <f t="shared" si="357"/>
        <v>6</v>
      </c>
      <c r="BF264" s="149"/>
      <c r="BG264" s="150"/>
      <c r="BH264" s="142">
        <f t="shared" si="358"/>
        <v>0</v>
      </c>
      <c r="BI264" s="143">
        <f t="shared" si="359"/>
        <v>0</v>
      </c>
      <c r="BJ264" s="149"/>
      <c r="BK264" s="150"/>
      <c r="BL264" s="142">
        <f t="shared" si="360"/>
        <v>0</v>
      </c>
      <c r="BM264" s="143">
        <f t="shared" si="361"/>
        <v>0</v>
      </c>
      <c r="BN264" s="149"/>
      <c r="BO264" s="150"/>
      <c r="BP264" s="142">
        <f t="shared" si="382"/>
        <v>0</v>
      </c>
      <c r="BQ264" s="143">
        <f t="shared" si="383"/>
        <v>0</v>
      </c>
      <c r="BR264" s="149"/>
      <c r="BS264" s="150"/>
      <c r="BT264" s="142">
        <f t="shared" si="362"/>
        <v>0</v>
      </c>
      <c r="BU264" s="143">
        <f t="shared" si="363"/>
        <v>0</v>
      </c>
      <c r="BV264" s="144">
        <f t="shared" si="364"/>
        <v>0</v>
      </c>
      <c r="BW264" s="145">
        <f t="shared" si="365"/>
        <v>0</v>
      </c>
      <c r="BX264" s="149"/>
      <c r="BY264" s="150"/>
      <c r="BZ264" s="142">
        <f t="shared" si="366"/>
        <v>0</v>
      </c>
      <c r="CA264" s="143">
        <f t="shared" si="367"/>
        <v>0</v>
      </c>
      <c r="CB264" s="146">
        <f t="shared" si="368"/>
        <v>0</v>
      </c>
      <c r="CC264" s="145">
        <f t="shared" si="369"/>
        <v>0</v>
      </c>
      <c r="CD264" s="150"/>
      <c r="CE264" s="147">
        <f t="shared" si="370"/>
        <v>0</v>
      </c>
      <c r="CF264" s="148">
        <f t="shared" si="371"/>
        <v>0</v>
      </c>
      <c r="CG264" s="146">
        <f t="shared" si="372"/>
        <v>0</v>
      </c>
      <c r="CH264" s="145">
        <f t="shared" si="373"/>
        <v>0</v>
      </c>
      <c r="CI264" s="149"/>
      <c r="CJ264" s="150"/>
      <c r="CK264" s="142">
        <f t="shared" si="374"/>
        <v>0</v>
      </c>
      <c r="CL264" s="143">
        <f t="shared" si="375"/>
        <v>0</v>
      </c>
      <c r="CM264" s="146">
        <f t="shared" si="376"/>
        <v>0</v>
      </c>
      <c r="CN264" s="145">
        <f t="shared" si="377"/>
        <v>0</v>
      </c>
      <c r="CO264" s="21">
        <f t="shared" si="378"/>
        <v>0</v>
      </c>
      <c r="CP264" s="22">
        <f t="shared" si="379"/>
        <v>0</v>
      </c>
      <c r="CQ264" s="2">
        <f t="shared" si="322"/>
        <v>7.7</v>
      </c>
      <c r="CR264" s="3">
        <f t="shared" si="323"/>
        <v>6</v>
      </c>
      <c r="CS264" s="4">
        <f t="shared" si="324"/>
        <v>0</v>
      </c>
      <c r="CT264" s="5">
        <f t="shared" si="325"/>
        <v>0</v>
      </c>
      <c r="CU264" s="23">
        <f t="shared" si="326"/>
        <v>3.85</v>
      </c>
      <c r="CV264" s="6">
        <f t="shared" si="327"/>
        <v>6</v>
      </c>
      <c r="CW264" s="20">
        <f t="shared" si="380"/>
        <v>66</v>
      </c>
      <c r="CX264" s="9" t="str">
        <f t="shared" si="381"/>
        <v>مؤجل(ة)</v>
      </c>
      <c r="CY264" s="10"/>
      <c r="CZ264" s="15"/>
      <c r="DA264" s="12"/>
    </row>
    <row r="265" spans="2:105" ht="29.25" customHeight="1" thickBot="1">
      <c r="B265" s="1">
        <v>28</v>
      </c>
      <c r="C265" s="172" t="s">
        <v>455</v>
      </c>
      <c r="D265" s="138" t="s">
        <v>65</v>
      </c>
      <c r="E265" s="13" t="s">
        <v>751</v>
      </c>
      <c r="F265" s="32">
        <v>36035</v>
      </c>
      <c r="G265" s="33" t="s">
        <v>836</v>
      </c>
      <c r="H265" s="28">
        <v>9.64</v>
      </c>
      <c r="I265" s="29">
        <v>30</v>
      </c>
      <c r="J265" s="30">
        <v>10.93</v>
      </c>
      <c r="K265" s="31">
        <v>30</v>
      </c>
      <c r="L265" s="18">
        <f t="shared" si="328"/>
        <v>10.285</v>
      </c>
      <c r="M265" s="19">
        <f t="shared" si="329"/>
        <v>60</v>
      </c>
      <c r="N265" s="149">
        <v>11</v>
      </c>
      <c r="O265" s="150">
        <v>14</v>
      </c>
      <c r="P265" s="120">
        <f t="shared" si="330"/>
        <v>12.5</v>
      </c>
      <c r="Q265" s="121">
        <f t="shared" si="331"/>
        <v>6</v>
      </c>
      <c r="R265" s="135">
        <v>15</v>
      </c>
      <c r="S265" s="136">
        <v>5.5</v>
      </c>
      <c r="T265" s="120">
        <f t="shared" si="332"/>
        <v>10.25</v>
      </c>
      <c r="U265" s="121">
        <f t="shared" si="333"/>
        <v>6</v>
      </c>
      <c r="V265" s="135">
        <v>13.25</v>
      </c>
      <c r="W265" s="136">
        <v>3.25</v>
      </c>
      <c r="X265" s="120">
        <f t="shared" si="334"/>
        <v>8.25</v>
      </c>
      <c r="Y265" s="121">
        <f t="shared" si="335"/>
        <v>0</v>
      </c>
      <c r="Z265" s="124">
        <f t="shared" si="336"/>
        <v>10.333333333333334</v>
      </c>
      <c r="AA265" s="125">
        <f t="shared" si="337"/>
        <v>17</v>
      </c>
      <c r="AB265" s="136">
        <v>11.5</v>
      </c>
      <c r="AC265" s="126">
        <f t="shared" si="338"/>
        <v>11.5</v>
      </c>
      <c r="AD265" s="127">
        <f t="shared" si="339"/>
        <v>3</v>
      </c>
      <c r="AE265" s="135">
        <v>10.5</v>
      </c>
      <c r="AF265" s="136">
        <v>2</v>
      </c>
      <c r="AG265" s="120">
        <f t="shared" si="340"/>
        <v>6.25</v>
      </c>
      <c r="AH265" s="121">
        <f t="shared" si="341"/>
        <v>0</v>
      </c>
      <c r="AI265" s="135">
        <v>14.5</v>
      </c>
      <c r="AJ265" s="136">
        <v>4.5</v>
      </c>
      <c r="AK265" s="120">
        <f t="shared" si="342"/>
        <v>9.5</v>
      </c>
      <c r="AL265" s="121">
        <f t="shared" si="343"/>
        <v>0</v>
      </c>
      <c r="AM265" s="128">
        <f t="shared" si="344"/>
        <v>8.6</v>
      </c>
      <c r="AN265" s="129">
        <f t="shared" si="345"/>
        <v>3</v>
      </c>
      <c r="AO265" s="135">
        <v>13</v>
      </c>
      <c r="AP265" s="136">
        <v>7</v>
      </c>
      <c r="AQ265" s="120">
        <f t="shared" si="346"/>
        <v>10</v>
      </c>
      <c r="AR265" s="121">
        <f t="shared" si="347"/>
        <v>2</v>
      </c>
      <c r="AS265" s="135">
        <v>11</v>
      </c>
      <c r="AT265" s="136">
        <v>10</v>
      </c>
      <c r="AU265" s="120">
        <f t="shared" si="348"/>
        <v>10.5</v>
      </c>
      <c r="AV265" s="121">
        <f t="shared" si="349"/>
        <v>1</v>
      </c>
      <c r="AW265" s="128">
        <f t="shared" si="350"/>
        <v>10.166666666666666</v>
      </c>
      <c r="AX265" s="129">
        <f t="shared" si="351"/>
        <v>3</v>
      </c>
      <c r="AY265" s="137">
        <v>10.5</v>
      </c>
      <c r="AZ265" s="131">
        <f t="shared" si="352"/>
        <v>10.5</v>
      </c>
      <c r="BA265" s="132">
        <f t="shared" si="353"/>
        <v>1</v>
      </c>
      <c r="BB265" s="128">
        <f t="shared" si="354"/>
        <v>10.5</v>
      </c>
      <c r="BC265" s="129">
        <f t="shared" si="355"/>
        <v>1</v>
      </c>
      <c r="BD265" s="133">
        <f t="shared" si="356"/>
        <v>9.7333333333333325</v>
      </c>
      <c r="BE265" s="134">
        <f t="shared" si="357"/>
        <v>24</v>
      </c>
      <c r="BF265" s="149"/>
      <c r="BG265" s="150"/>
      <c r="BH265" s="142">
        <f t="shared" si="358"/>
        <v>0</v>
      </c>
      <c r="BI265" s="143">
        <f t="shared" si="359"/>
        <v>0</v>
      </c>
      <c r="BJ265" s="149"/>
      <c r="BK265" s="150"/>
      <c r="BL265" s="142">
        <f t="shared" si="360"/>
        <v>0</v>
      </c>
      <c r="BM265" s="143">
        <f t="shared" si="361"/>
        <v>0</v>
      </c>
      <c r="BN265" s="149"/>
      <c r="BO265" s="150"/>
      <c r="BP265" s="142">
        <f t="shared" si="382"/>
        <v>0</v>
      </c>
      <c r="BQ265" s="143">
        <f t="shared" si="383"/>
        <v>0</v>
      </c>
      <c r="BR265" s="149"/>
      <c r="BS265" s="150"/>
      <c r="BT265" s="142">
        <f t="shared" si="362"/>
        <v>0</v>
      </c>
      <c r="BU265" s="143">
        <f t="shared" si="363"/>
        <v>0</v>
      </c>
      <c r="BV265" s="144">
        <f t="shared" si="364"/>
        <v>0</v>
      </c>
      <c r="BW265" s="145">
        <f t="shared" si="365"/>
        <v>0</v>
      </c>
      <c r="BX265" s="149"/>
      <c r="BY265" s="150"/>
      <c r="BZ265" s="142">
        <f t="shared" si="366"/>
        <v>0</v>
      </c>
      <c r="CA265" s="143">
        <f t="shared" si="367"/>
        <v>0</v>
      </c>
      <c r="CB265" s="146">
        <f t="shared" si="368"/>
        <v>0</v>
      </c>
      <c r="CC265" s="145">
        <f t="shared" si="369"/>
        <v>0</v>
      </c>
      <c r="CD265" s="150"/>
      <c r="CE265" s="147">
        <f t="shared" si="370"/>
        <v>0</v>
      </c>
      <c r="CF265" s="148">
        <f t="shared" si="371"/>
        <v>0</v>
      </c>
      <c r="CG265" s="146">
        <f t="shared" si="372"/>
        <v>0</v>
      </c>
      <c r="CH265" s="145">
        <f t="shared" si="373"/>
        <v>0</v>
      </c>
      <c r="CI265" s="149"/>
      <c r="CJ265" s="150"/>
      <c r="CK265" s="142">
        <f t="shared" si="374"/>
        <v>0</v>
      </c>
      <c r="CL265" s="143">
        <f t="shared" si="375"/>
        <v>0</v>
      </c>
      <c r="CM265" s="146">
        <f t="shared" si="376"/>
        <v>0</v>
      </c>
      <c r="CN265" s="145">
        <f t="shared" si="377"/>
        <v>0</v>
      </c>
      <c r="CO265" s="21">
        <f t="shared" si="378"/>
        <v>0</v>
      </c>
      <c r="CP265" s="22">
        <f t="shared" si="379"/>
        <v>0</v>
      </c>
      <c r="CQ265" s="2">
        <f t="shared" si="322"/>
        <v>9.7333333333333325</v>
      </c>
      <c r="CR265" s="3">
        <f t="shared" si="323"/>
        <v>24</v>
      </c>
      <c r="CS265" s="4">
        <f t="shared" si="324"/>
        <v>0</v>
      </c>
      <c r="CT265" s="5">
        <f t="shared" si="325"/>
        <v>0</v>
      </c>
      <c r="CU265" s="23">
        <f t="shared" si="326"/>
        <v>4.8666666666666663</v>
      </c>
      <c r="CV265" s="6">
        <f t="shared" si="327"/>
        <v>24</v>
      </c>
      <c r="CW265" s="20">
        <f t="shared" si="380"/>
        <v>84</v>
      </c>
      <c r="CX265" s="9" t="str">
        <f t="shared" si="381"/>
        <v>مؤجل(ة)</v>
      </c>
      <c r="CY265" s="10"/>
      <c r="CZ265" s="15"/>
      <c r="DA265" s="12"/>
    </row>
    <row r="266" spans="2:105" ht="29.25" customHeight="1" thickBot="1">
      <c r="B266" s="1">
        <f t="shared" si="384"/>
        <v>29</v>
      </c>
      <c r="C266" s="180" t="s">
        <v>456</v>
      </c>
      <c r="D266" s="138" t="s">
        <v>457</v>
      </c>
      <c r="E266" s="13" t="s">
        <v>752</v>
      </c>
      <c r="F266" s="32">
        <v>36450</v>
      </c>
      <c r="G266" s="33" t="s">
        <v>790</v>
      </c>
      <c r="H266" s="28">
        <v>12.14</v>
      </c>
      <c r="I266" s="29">
        <v>30</v>
      </c>
      <c r="J266" s="30">
        <v>12.88</v>
      </c>
      <c r="K266" s="31">
        <v>30</v>
      </c>
      <c r="L266" s="18">
        <f t="shared" si="328"/>
        <v>12.510000000000002</v>
      </c>
      <c r="M266" s="19">
        <f t="shared" si="329"/>
        <v>60</v>
      </c>
      <c r="N266" s="149">
        <v>12</v>
      </c>
      <c r="O266" s="150">
        <v>14</v>
      </c>
      <c r="P266" s="120">
        <f t="shared" si="330"/>
        <v>13</v>
      </c>
      <c r="Q266" s="121">
        <f t="shared" si="331"/>
        <v>6</v>
      </c>
      <c r="R266" s="135">
        <v>15.5</v>
      </c>
      <c r="S266" s="136">
        <v>13.75</v>
      </c>
      <c r="T266" s="120">
        <f t="shared" si="332"/>
        <v>14.625</v>
      </c>
      <c r="U266" s="121">
        <f t="shared" si="333"/>
        <v>6</v>
      </c>
      <c r="V266" s="135">
        <v>15.5</v>
      </c>
      <c r="W266" s="136">
        <v>8.5</v>
      </c>
      <c r="X266" s="120">
        <f t="shared" si="334"/>
        <v>12</v>
      </c>
      <c r="Y266" s="121">
        <f t="shared" si="335"/>
        <v>5</v>
      </c>
      <c r="Z266" s="124">
        <f t="shared" si="336"/>
        <v>13.208333333333334</v>
      </c>
      <c r="AA266" s="125">
        <f t="shared" si="337"/>
        <v>17</v>
      </c>
      <c r="AB266" s="136">
        <v>16</v>
      </c>
      <c r="AC266" s="126">
        <f t="shared" si="338"/>
        <v>16</v>
      </c>
      <c r="AD266" s="127">
        <f t="shared" si="339"/>
        <v>3</v>
      </c>
      <c r="AE266" s="135">
        <v>10.5</v>
      </c>
      <c r="AF266" s="136">
        <v>3.25</v>
      </c>
      <c r="AG266" s="120">
        <f t="shared" si="340"/>
        <v>6.875</v>
      </c>
      <c r="AH266" s="121">
        <f t="shared" si="341"/>
        <v>0</v>
      </c>
      <c r="AI266" s="135">
        <v>15</v>
      </c>
      <c r="AJ266" s="136">
        <v>10</v>
      </c>
      <c r="AK266" s="120">
        <f t="shared" si="342"/>
        <v>12.5</v>
      </c>
      <c r="AL266" s="121">
        <f t="shared" si="343"/>
        <v>3</v>
      </c>
      <c r="AM266" s="128">
        <f t="shared" si="344"/>
        <v>10.95</v>
      </c>
      <c r="AN266" s="129">
        <f t="shared" si="345"/>
        <v>9</v>
      </c>
      <c r="AO266" s="135">
        <v>11.5</v>
      </c>
      <c r="AP266" s="136">
        <v>1</v>
      </c>
      <c r="AQ266" s="120">
        <f t="shared" si="346"/>
        <v>6.25</v>
      </c>
      <c r="AR266" s="121">
        <f t="shared" si="347"/>
        <v>0</v>
      </c>
      <c r="AS266" s="135">
        <v>8</v>
      </c>
      <c r="AT266" s="136">
        <v>11.5</v>
      </c>
      <c r="AU266" s="120">
        <f t="shared" si="348"/>
        <v>9.75</v>
      </c>
      <c r="AV266" s="121">
        <f t="shared" si="349"/>
        <v>0</v>
      </c>
      <c r="AW266" s="128">
        <f t="shared" si="350"/>
        <v>7.416666666666667</v>
      </c>
      <c r="AX266" s="129">
        <f t="shared" si="351"/>
        <v>0</v>
      </c>
      <c r="AY266" s="137">
        <v>16.5</v>
      </c>
      <c r="AZ266" s="131">
        <f t="shared" si="352"/>
        <v>16.5</v>
      </c>
      <c r="BA266" s="132">
        <f t="shared" si="353"/>
        <v>1</v>
      </c>
      <c r="BB266" s="128">
        <f t="shared" si="354"/>
        <v>16.5</v>
      </c>
      <c r="BC266" s="129">
        <f t="shared" si="355"/>
        <v>1</v>
      </c>
      <c r="BD266" s="133">
        <f t="shared" si="356"/>
        <v>11.516666666666667</v>
      </c>
      <c r="BE266" s="134">
        <f t="shared" si="357"/>
        <v>30</v>
      </c>
      <c r="BF266" s="149"/>
      <c r="BG266" s="150"/>
      <c r="BH266" s="142">
        <f t="shared" si="358"/>
        <v>0</v>
      </c>
      <c r="BI266" s="143">
        <f t="shared" si="359"/>
        <v>0</v>
      </c>
      <c r="BJ266" s="149"/>
      <c r="BK266" s="150"/>
      <c r="BL266" s="142">
        <f t="shared" si="360"/>
        <v>0</v>
      </c>
      <c r="BM266" s="143">
        <f t="shared" si="361"/>
        <v>0</v>
      </c>
      <c r="BN266" s="149"/>
      <c r="BO266" s="150"/>
      <c r="BP266" s="142">
        <f t="shared" si="382"/>
        <v>0</v>
      </c>
      <c r="BQ266" s="143">
        <f t="shared" si="383"/>
        <v>0</v>
      </c>
      <c r="BR266" s="149"/>
      <c r="BS266" s="150"/>
      <c r="BT266" s="142">
        <f t="shared" si="362"/>
        <v>0</v>
      </c>
      <c r="BU266" s="143">
        <f t="shared" si="363"/>
        <v>0</v>
      </c>
      <c r="BV266" s="144">
        <f t="shared" si="364"/>
        <v>0</v>
      </c>
      <c r="BW266" s="145">
        <f t="shared" si="365"/>
        <v>0</v>
      </c>
      <c r="BX266" s="149"/>
      <c r="BY266" s="150"/>
      <c r="BZ266" s="142">
        <f t="shared" si="366"/>
        <v>0</v>
      </c>
      <c r="CA266" s="143">
        <f t="shared" si="367"/>
        <v>0</v>
      </c>
      <c r="CB266" s="146">
        <f t="shared" si="368"/>
        <v>0</v>
      </c>
      <c r="CC266" s="145">
        <f t="shared" si="369"/>
        <v>0</v>
      </c>
      <c r="CD266" s="150"/>
      <c r="CE266" s="147">
        <f t="shared" si="370"/>
        <v>0</v>
      </c>
      <c r="CF266" s="148">
        <f t="shared" si="371"/>
        <v>0</v>
      </c>
      <c r="CG266" s="146">
        <f t="shared" si="372"/>
        <v>0</v>
      </c>
      <c r="CH266" s="145">
        <f t="shared" si="373"/>
        <v>0</v>
      </c>
      <c r="CI266" s="149"/>
      <c r="CJ266" s="150"/>
      <c r="CK266" s="142">
        <f t="shared" si="374"/>
        <v>0</v>
      </c>
      <c r="CL266" s="143">
        <f t="shared" si="375"/>
        <v>0</v>
      </c>
      <c r="CM266" s="146">
        <f t="shared" si="376"/>
        <v>0</v>
      </c>
      <c r="CN266" s="145">
        <f t="shared" si="377"/>
        <v>0</v>
      </c>
      <c r="CO266" s="21">
        <f t="shared" si="378"/>
        <v>0</v>
      </c>
      <c r="CP266" s="22">
        <f t="shared" si="379"/>
        <v>0</v>
      </c>
      <c r="CQ266" s="2">
        <f t="shared" si="322"/>
        <v>11.516666666666667</v>
      </c>
      <c r="CR266" s="3">
        <f t="shared" si="323"/>
        <v>30</v>
      </c>
      <c r="CS266" s="4">
        <f t="shared" si="324"/>
        <v>0</v>
      </c>
      <c r="CT266" s="5">
        <f t="shared" si="325"/>
        <v>0</v>
      </c>
      <c r="CU266" s="23">
        <f t="shared" si="326"/>
        <v>5.7583333333333337</v>
      </c>
      <c r="CV266" s="6">
        <f t="shared" si="327"/>
        <v>30</v>
      </c>
      <c r="CW266" s="20">
        <f t="shared" si="380"/>
        <v>90</v>
      </c>
      <c r="CX266" s="9" t="str">
        <f t="shared" si="381"/>
        <v>مؤجل(ة)</v>
      </c>
      <c r="CZ266" s="16"/>
      <c r="DA266" s="12"/>
    </row>
    <row r="267" spans="2:105" ht="29.25" customHeight="1" thickBot="1">
      <c r="B267" s="1">
        <f t="shared" si="384"/>
        <v>30</v>
      </c>
      <c r="C267" s="184" t="s">
        <v>458</v>
      </c>
      <c r="D267" s="138" t="s">
        <v>459</v>
      </c>
      <c r="E267" s="13" t="s">
        <v>755</v>
      </c>
      <c r="F267" s="32">
        <v>36136</v>
      </c>
      <c r="G267" s="33" t="s">
        <v>790</v>
      </c>
      <c r="H267" s="28">
        <v>10.11</v>
      </c>
      <c r="I267" s="29">
        <v>30</v>
      </c>
      <c r="J267" s="30">
        <v>9.89</v>
      </c>
      <c r="K267" s="31">
        <v>30</v>
      </c>
      <c r="L267" s="18">
        <f t="shared" si="328"/>
        <v>10</v>
      </c>
      <c r="M267" s="19">
        <f t="shared" si="329"/>
        <v>60</v>
      </c>
      <c r="N267" s="149">
        <v>13</v>
      </c>
      <c r="O267" s="150">
        <v>11</v>
      </c>
      <c r="P267" s="120">
        <f t="shared" si="330"/>
        <v>12</v>
      </c>
      <c r="Q267" s="121">
        <f t="shared" si="331"/>
        <v>6</v>
      </c>
      <c r="R267" s="135">
        <v>13.5</v>
      </c>
      <c r="S267" s="136">
        <v>3.75</v>
      </c>
      <c r="T267" s="120">
        <f t="shared" si="332"/>
        <v>8.625</v>
      </c>
      <c r="U267" s="121">
        <f t="shared" si="333"/>
        <v>0</v>
      </c>
      <c r="V267" s="135">
        <v>13.25</v>
      </c>
      <c r="W267" s="136">
        <v>7.25</v>
      </c>
      <c r="X267" s="120">
        <f t="shared" si="334"/>
        <v>10.25</v>
      </c>
      <c r="Y267" s="121">
        <f t="shared" si="335"/>
        <v>5</v>
      </c>
      <c r="Z267" s="124">
        <f t="shared" si="336"/>
        <v>10.291666666666666</v>
      </c>
      <c r="AA267" s="125">
        <f t="shared" si="337"/>
        <v>17</v>
      </c>
      <c r="AB267" s="136">
        <v>10</v>
      </c>
      <c r="AC267" s="126">
        <f t="shared" si="338"/>
        <v>10</v>
      </c>
      <c r="AD267" s="127">
        <f t="shared" si="339"/>
        <v>3</v>
      </c>
      <c r="AE267" s="135">
        <v>10</v>
      </c>
      <c r="AF267" s="136">
        <v>2</v>
      </c>
      <c r="AG267" s="120">
        <f t="shared" si="340"/>
        <v>6</v>
      </c>
      <c r="AH267" s="121">
        <f t="shared" si="341"/>
        <v>0</v>
      </c>
      <c r="AI267" s="135">
        <v>11</v>
      </c>
      <c r="AJ267" s="136">
        <v>5.5</v>
      </c>
      <c r="AK267" s="120">
        <f t="shared" si="342"/>
        <v>8.25</v>
      </c>
      <c r="AL267" s="121">
        <f t="shared" si="343"/>
        <v>0</v>
      </c>
      <c r="AM267" s="128">
        <f t="shared" si="344"/>
        <v>7.7</v>
      </c>
      <c r="AN267" s="129">
        <f t="shared" si="345"/>
        <v>3</v>
      </c>
      <c r="AO267" s="135">
        <v>13</v>
      </c>
      <c r="AP267" s="136">
        <v>1</v>
      </c>
      <c r="AQ267" s="120">
        <f t="shared" si="346"/>
        <v>7</v>
      </c>
      <c r="AR267" s="121">
        <f t="shared" si="347"/>
        <v>0</v>
      </c>
      <c r="AS267" s="135">
        <v>10</v>
      </c>
      <c r="AT267" s="136">
        <v>7</v>
      </c>
      <c r="AU267" s="120">
        <f t="shared" si="348"/>
        <v>8.5</v>
      </c>
      <c r="AV267" s="121">
        <f t="shared" si="349"/>
        <v>0</v>
      </c>
      <c r="AW267" s="128">
        <f t="shared" si="350"/>
        <v>7.5</v>
      </c>
      <c r="AX267" s="129">
        <f t="shared" si="351"/>
        <v>0</v>
      </c>
      <c r="AY267" s="137">
        <v>9</v>
      </c>
      <c r="AZ267" s="131">
        <f t="shared" si="352"/>
        <v>9</v>
      </c>
      <c r="BA267" s="132">
        <f t="shared" si="353"/>
        <v>0</v>
      </c>
      <c r="BB267" s="128">
        <f t="shared" si="354"/>
        <v>9</v>
      </c>
      <c r="BC267" s="129">
        <f t="shared" si="355"/>
        <v>0</v>
      </c>
      <c r="BD267" s="133">
        <f t="shared" si="356"/>
        <v>8.7833333333333332</v>
      </c>
      <c r="BE267" s="134">
        <f t="shared" si="357"/>
        <v>20</v>
      </c>
      <c r="BF267" s="149"/>
      <c r="BG267" s="150"/>
      <c r="BH267" s="142">
        <f t="shared" si="358"/>
        <v>0</v>
      </c>
      <c r="BI267" s="143">
        <f t="shared" si="359"/>
        <v>0</v>
      </c>
      <c r="BJ267" s="149"/>
      <c r="BK267" s="150"/>
      <c r="BL267" s="142">
        <f t="shared" si="360"/>
        <v>0</v>
      </c>
      <c r="BM267" s="143">
        <f t="shared" si="361"/>
        <v>0</v>
      </c>
      <c r="BN267" s="149"/>
      <c r="BO267" s="150"/>
      <c r="BP267" s="142">
        <f t="shared" si="382"/>
        <v>0</v>
      </c>
      <c r="BQ267" s="143">
        <f t="shared" si="383"/>
        <v>0</v>
      </c>
      <c r="BR267" s="149"/>
      <c r="BS267" s="150"/>
      <c r="BT267" s="142">
        <f t="shared" si="362"/>
        <v>0</v>
      </c>
      <c r="BU267" s="143">
        <f t="shared" si="363"/>
        <v>0</v>
      </c>
      <c r="BV267" s="144">
        <f t="shared" si="364"/>
        <v>0</v>
      </c>
      <c r="BW267" s="145">
        <f t="shared" si="365"/>
        <v>0</v>
      </c>
      <c r="BX267" s="149"/>
      <c r="BY267" s="150"/>
      <c r="BZ267" s="142">
        <f t="shared" si="366"/>
        <v>0</v>
      </c>
      <c r="CA267" s="143">
        <f t="shared" si="367"/>
        <v>0</v>
      </c>
      <c r="CB267" s="146">
        <f t="shared" si="368"/>
        <v>0</v>
      </c>
      <c r="CC267" s="145">
        <f t="shared" si="369"/>
        <v>0</v>
      </c>
      <c r="CD267" s="150"/>
      <c r="CE267" s="147">
        <f t="shared" si="370"/>
        <v>0</v>
      </c>
      <c r="CF267" s="148">
        <f t="shared" si="371"/>
        <v>0</v>
      </c>
      <c r="CG267" s="146">
        <f t="shared" si="372"/>
        <v>0</v>
      </c>
      <c r="CH267" s="145">
        <f t="shared" si="373"/>
        <v>0</v>
      </c>
      <c r="CI267" s="149"/>
      <c r="CJ267" s="150"/>
      <c r="CK267" s="142">
        <f t="shared" si="374"/>
        <v>0</v>
      </c>
      <c r="CL267" s="143">
        <f t="shared" si="375"/>
        <v>0</v>
      </c>
      <c r="CM267" s="146">
        <f t="shared" si="376"/>
        <v>0</v>
      </c>
      <c r="CN267" s="145">
        <f t="shared" si="377"/>
        <v>0</v>
      </c>
      <c r="CO267" s="21">
        <f t="shared" si="378"/>
        <v>0</v>
      </c>
      <c r="CP267" s="22">
        <f t="shared" si="379"/>
        <v>0</v>
      </c>
      <c r="CQ267" s="2">
        <f t="shared" si="322"/>
        <v>8.7833333333333332</v>
      </c>
      <c r="CR267" s="3">
        <f t="shared" si="323"/>
        <v>20</v>
      </c>
      <c r="CS267" s="4">
        <f t="shared" si="324"/>
        <v>0</v>
      </c>
      <c r="CT267" s="5">
        <f t="shared" si="325"/>
        <v>0</v>
      </c>
      <c r="CU267" s="23">
        <f t="shared" si="326"/>
        <v>4.3916666666666666</v>
      </c>
      <c r="CV267" s="6">
        <f t="shared" si="327"/>
        <v>20</v>
      </c>
      <c r="CW267" s="20">
        <f t="shared" si="380"/>
        <v>80</v>
      </c>
      <c r="CX267" s="9" t="str">
        <f t="shared" si="381"/>
        <v>مؤجل(ة)</v>
      </c>
      <c r="CY267" s="10"/>
      <c r="CZ267" s="15"/>
      <c r="DA267" s="12"/>
    </row>
    <row r="268" spans="2:105" ht="29.25" customHeight="1" thickBot="1">
      <c r="B268" s="1">
        <f t="shared" si="384"/>
        <v>31</v>
      </c>
      <c r="C268" s="185" t="s">
        <v>460</v>
      </c>
      <c r="D268" s="138" t="s">
        <v>461</v>
      </c>
      <c r="E268" s="13" t="s">
        <v>756</v>
      </c>
      <c r="F268" s="32">
        <v>35408</v>
      </c>
      <c r="G268" s="33" t="s">
        <v>757</v>
      </c>
      <c r="H268" s="28">
        <v>10.54</v>
      </c>
      <c r="I268" s="29">
        <v>30</v>
      </c>
      <c r="J268" s="30">
        <v>10.78</v>
      </c>
      <c r="K268" s="31">
        <v>30</v>
      </c>
      <c r="L268" s="18">
        <f t="shared" si="328"/>
        <v>10.66</v>
      </c>
      <c r="M268" s="19">
        <f t="shared" si="329"/>
        <v>60</v>
      </c>
      <c r="N268" s="149">
        <v>9</v>
      </c>
      <c r="O268" s="150">
        <v>9</v>
      </c>
      <c r="P268" s="120">
        <f t="shared" si="330"/>
        <v>9</v>
      </c>
      <c r="Q268" s="121">
        <f t="shared" si="331"/>
        <v>0</v>
      </c>
      <c r="R268" s="135">
        <v>13</v>
      </c>
      <c r="S268" s="136">
        <v>4.25</v>
      </c>
      <c r="T268" s="120">
        <f t="shared" si="332"/>
        <v>8.625</v>
      </c>
      <c r="U268" s="121">
        <f t="shared" si="333"/>
        <v>0</v>
      </c>
      <c r="V268" s="135"/>
      <c r="W268" s="136">
        <v>5</v>
      </c>
      <c r="X268" s="120">
        <f t="shared" si="334"/>
        <v>2.5</v>
      </c>
      <c r="Y268" s="121">
        <f t="shared" si="335"/>
        <v>0</v>
      </c>
      <c r="Z268" s="124">
        <f t="shared" si="336"/>
        <v>6.708333333333333</v>
      </c>
      <c r="AA268" s="125">
        <f t="shared" si="337"/>
        <v>0</v>
      </c>
      <c r="AB268" s="136">
        <v>10</v>
      </c>
      <c r="AC268" s="126">
        <f t="shared" si="338"/>
        <v>10</v>
      </c>
      <c r="AD268" s="127">
        <f t="shared" si="339"/>
        <v>3</v>
      </c>
      <c r="AE268" s="135">
        <v>10.5</v>
      </c>
      <c r="AF268" s="136">
        <v>0.25</v>
      </c>
      <c r="AG268" s="120">
        <f t="shared" si="340"/>
        <v>5.375</v>
      </c>
      <c r="AH268" s="121">
        <f t="shared" si="341"/>
        <v>0</v>
      </c>
      <c r="AI268" s="135">
        <v>12</v>
      </c>
      <c r="AJ268" s="136">
        <v>5.75</v>
      </c>
      <c r="AK268" s="120">
        <f t="shared" si="342"/>
        <v>8.875</v>
      </c>
      <c r="AL268" s="121">
        <f t="shared" si="343"/>
        <v>0</v>
      </c>
      <c r="AM268" s="128">
        <f t="shared" si="344"/>
        <v>7.7</v>
      </c>
      <c r="AN268" s="129">
        <f t="shared" si="345"/>
        <v>3</v>
      </c>
      <c r="AO268" s="135">
        <v>13</v>
      </c>
      <c r="AP268" s="136">
        <v>8</v>
      </c>
      <c r="AQ268" s="120">
        <f t="shared" si="346"/>
        <v>10.5</v>
      </c>
      <c r="AR268" s="121">
        <f t="shared" si="347"/>
        <v>2</v>
      </c>
      <c r="AS268" s="135">
        <v>16</v>
      </c>
      <c r="AT268" s="136">
        <v>18</v>
      </c>
      <c r="AU268" s="120">
        <f t="shared" si="348"/>
        <v>17</v>
      </c>
      <c r="AV268" s="121">
        <f t="shared" si="349"/>
        <v>1</v>
      </c>
      <c r="AW268" s="128">
        <f t="shared" si="350"/>
        <v>12.666666666666666</v>
      </c>
      <c r="AX268" s="129">
        <f t="shared" si="351"/>
        <v>3</v>
      </c>
      <c r="AY268" s="137">
        <v>12</v>
      </c>
      <c r="AZ268" s="131">
        <f t="shared" si="352"/>
        <v>12</v>
      </c>
      <c r="BA268" s="132">
        <f t="shared" si="353"/>
        <v>1</v>
      </c>
      <c r="BB268" s="128">
        <f t="shared" si="354"/>
        <v>12</v>
      </c>
      <c r="BC268" s="129">
        <f t="shared" si="355"/>
        <v>1</v>
      </c>
      <c r="BD268" s="133">
        <f t="shared" si="356"/>
        <v>8.5833333333333339</v>
      </c>
      <c r="BE268" s="134">
        <f t="shared" si="357"/>
        <v>7</v>
      </c>
      <c r="BF268" s="149"/>
      <c r="BG268" s="150"/>
      <c r="BH268" s="142">
        <f t="shared" si="358"/>
        <v>0</v>
      </c>
      <c r="BI268" s="143">
        <f t="shared" si="359"/>
        <v>0</v>
      </c>
      <c r="BJ268" s="149"/>
      <c r="BK268" s="150"/>
      <c r="BL268" s="142">
        <f t="shared" si="360"/>
        <v>0</v>
      </c>
      <c r="BM268" s="143">
        <f t="shared" si="361"/>
        <v>0</v>
      </c>
      <c r="BN268" s="149"/>
      <c r="BO268" s="150"/>
      <c r="BP268" s="142">
        <f t="shared" si="382"/>
        <v>0</v>
      </c>
      <c r="BQ268" s="143">
        <f t="shared" si="383"/>
        <v>0</v>
      </c>
      <c r="BR268" s="149"/>
      <c r="BS268" s="150"/>
      <c r="BT268" s="142">
        <f t="shared" si="362"/>
        <v>0</v>
      </c>
      <c r="BU268" s="143">
        <f t="shared" si="363"/>
        <v>0</v>
      </c>
      <c r="BV268" s="144">
        <f t="shared" si="364"/>
        <v>0</v>
      </c>
      <c r="BW268" s="145">
        <f t="shared" si="365"/>
        <v>0</v>
      </c>
      <c r="BX268" s="149"/>
      <c r="BY268" s="150"/>
      <c r="BZ268" s="142">
        <f t="shared" si="366"/>
        <v>0</v>
      </c>
      <c r="CA268" s="143">
        <f t="shared" si="367"/>
        <v>0</v>
      </c>
      <c r="CB268" s="146">
        <f t="shared" si="368"/>
        <v>0</v>
      </c>
      <c r="CC268" s="145">
        <f t="shared" si="369"/>
        <v>0</v>
      </c>
      <c r="CD268" s="150"/>
      <c r="CE268" s="147">
        <f t="shared" si="370"/>
        <v>0</v>
      </c>
      <c r="CF268" s="148">
        <f t="shared" si="371"/>
        <v>0</v>
      </c>
      <c r="CG268" s="146">
        <f t="shared" si="372"/>
        <v>0</v>
      </c>
      <c r="CH268" s="145">
        <f t="shared" si="373"/>
        <v>0</v>
      </c>
      <c r="CI268" s="149"/>
      <c r="CJ268" s="150"/>
      <c r="CK268" s="142">
        <f t="shared" si="374"/>
        <v>0</v>
      </c>
      <c r="CL268" s="143">
        <f t="shared" si="375"/>
        <v>0</v>
      </c>
      <c r="CM268" s="146">
        <f t="shared" si="376"/>
        <v>0</v>
      </c>
      <c r="CN268" s="145">
        <f t="shared" si="377"/>
        <v>0</v>
      </c>
      <c r="CO268" s="21">
        <f t="shared" si="378"/>
        <v>0</v>
      </c>
      <c r="CP268" s="22">
        <f t="shared" si="379"/>
        <v>0</v>
      </c>
      <c r="CQ268" s="2">
        <f t="shared" si="322"/>
        <v>8.5833333333333339</v>
      </c>
      <c r="CR268" s="3">
        <f t="shared" si="323"/>
        <v>7</v>
      </c>
      <c r="CS268" s="4">
        <f t="shared" si="324"/>
        <v>0</v>
      </c>
      <c r="CT268" s="5">
        <f t="shared" si="325"/>
        <v>0</v>
      </c>
      <c r="CU268" s="23">
        <f t="shared" si="326"/>
        <v>4.291666666666667</v>
      </c>
      <c r="CV268" s="6">
        <f t="shared" si="327"/>
        <v>7</v>
      </c>
      <c r="CW268" s="20">
        <f t="shared" si="380"/>
        <v>67</v>
      </c>
      <c r="CX268" s="9" t="str">
        <f t="shared" si="381"/>
        <v>مؤجل(ة)</v>
      </c>
      <c r="CY268" s="10"/>
      <c r="CZ268" s="15"/>
      <c r="DA268" s="12"/>
    </row>
    <row r="269" spans="2:105" ht="29.25" customHeight="1" thickBot="1">
      <c r="B269" s="1">
        <f t="shared" si="384"/>
        <v>32</v>
      </c>
      <c r="C269" s="180" t="s">
        <v>462</v>
      </c>
      <c r="D269" s="138" t="s">
        <v>463</v>
      </c>
      <c r="E269" s="13" t="s">
        <v>753</v>
      </c>
      <c r="F269" s="32">
        <v>36562</v>
      </c>
      <c r="G269" s="33" t="s">
        <v>790</v>
      </c>
      <c r="H269" s="28">
        <v>10.37</v>
      </c>
      <c r="I269" s="29">
        <v>30</v>
      </c>
      <c r="J269" s="30">
        <v>10.18</v>
      </c>
      <c r="K269" s="31">
        <v>30</v>
      </c>
      <c r="L269" s="18">
        <f t="shared" si="328"/>
        <v>10.274999999999999</v>
      </c>
      <c r="M269" s="19">
        <f t="shared" si="329"/>
        <v>60</v>
      </c>
      <c r="N269" s="149">
        <v>16</v>
      </c>
      <c r="O269" s="150">
        <v>10</v>
      </c>
      <c r="P269" s="120">
        <f t="shared" si="330"/>
        <v>13</v>
      </c>
      <c r="Q269" s="121">
        <f t="shared" si="331"/>
        <v>6</v>
      </c>
      <c r="R269" s="135">
        <v>13.5</v>
      </c>
      <c r="S269" s="136">
        <v>7.25</v>
      </c>
      <c r="T269" s="120">
        <f t="shared" si="332"/>
        <v>10.375</v>
      </c>
      <c r="U269" s="121">
        <f t="shared" si="333"/>
        <v>6</v>
      </c>
      <c r="V269" s="135">
        <v>10.5</v>
      </c>
      <c r="W269" s="136">
        <v>1.75</v>
      </c>
      <c r="X269" s="120">
        <f t="shared" si="334"/>
        <v>6.125</v>
      </c>
      <c r="Y269" s="121">
        <f t="shared" si="335"/>
        <v>0</v>
      </c>
      <c r="Z269" s="124">
        <f t="shared" si="336"/>
        <v>9.8333333333333339</v>
      </c>
      <c r="AA269" s="125">
        <f t="shared" si="337"/>
        <v>12</v>
      </c>
      <c r="AB269" s="136">
        <v>15</v>
      </c>
      <c r="AC269" s="126">
        <f t="shared" si="338"/>
        <v>15</v>
      </c>
      <c r="AD269" s="127">
        <f t="shared" si="339"/>
        <v>3</v>
      </c>
      <c r="AE269" s="135">
        <v>11</v>
      </c>
      <c r="AF269" s="136">
        <v>6</v>
      </c>
      <c r="AG269" s="120">
        <f t="shared" si="340"/>
        <v>8.5</v>
      </c>
      <c r="AH269" s="121">
        <f t="shared" si="341"/>
        <v>0</v>
      </c>
      <c r="AI269" s="135">
        <v>11</v>
      </c>
      <c r="AJ269" s="136">
        <v>1</v>
      </c>
      <c r="AK269" s="120">
        <f t="shared" si="342"/>
        <v>6</v>
      </c>
      <c r="AL269" s="121">
        <f t="shared" si="343"/>
        <v>0</v>
      </c>
      <c r="AM269" s="128">
        <f t="shared" si="344"/>
        <v>8.8000000000000007</v>
      </c>
      <c r="AN269" s="129">
        <f t="shared" si="345"/>
        <v>3</v>
      </c>
      <c r="AO269" s="135">
        <v>12.5</v>
      </c>
      <c r="AP269" s="136">
        <v>3</v>
      </c>
      <c r="AQ269" s="120">
        <f t="shared" si="346"/>
        <v>7.75</v>
      </c>
      <c r="AR269" s="121">
        <f t="shared" si="347"/>
        <v>0</v>
      </c>
      <c r="AS269" s="135">
        <v>12</v>
      </c>
      <c r="AT269" s="136">
        <v>16</v>
      </c>
      <c r="AU269" s="120">
        <f t="shared" si="348"/>
        <v>14</v>
      </c>
      <c r="AV269" s="121">
        <f t="shared" si="349"/>
        <v>1</v>
      </c>
      <c r="AW269" s="128">
        <f t="shared" si="350"/>
        <v>9.8333333333333339</v>
      </c>
      <c r="AX269" s="129">
        <f t="shared" si="351"/>
        <v>1</v>
      </c>
      <c r="AY269" s="137">
        <v>16</v>
      </c>
      <c r="AZ269" s="131">
        <f t="shared" si="352"/>
        <v>16</v>
      </c>
      <c r="BA269" s="132">
        <f t="shared" si="353"/>
        <v>1</v>
      </c>
      <c r="BB269" s="128">
        <f t="shared" si="354"/>
        <v>16</v>
      </c>
      <c r="BC269" s="129">
        <f t="shared" si="355"/>
        <v>1</v>
      </c>
      <c r="BD269" s="133">
        <f t="shared" si="356"/>
        <v>9.9</v>
      </c>
      <c r="BE269" s="134">
        <f t="shared" si="357"/>
        <v>17</v>
      </c>
      <c r="BF269" s="149"/>
      <c r="BG269" s="150"/>
      <c r="BH269" s="142">
        <f t="shared" si="358"/>
        <v>0</v>
      </c>
      <c r="BI269" s="143">
        <f t="shared" si="359"/>
        <v>0</v>
      </c>
      <c r="BJ269" s="149"/>
      <c r="BK269" s="150"/>
      <c r="BL269" s="142">
        <f t="shared" si="360"/>
        <v>0</v>
      </c>
      <c r="BM269" s="143">
        <f t="shared" si="361"/>
        <v>0</v>
      </c>
      <c r="BN269" s="149"/>
      <c r="BO269" s="150"/>
      <c r="BP269" s="142">
        <f t="shared" si="382"/>
        <v>0</v>
      </c>
      <c r="BQ269" s="143">
        <f t="shared" si="383"/>
        <v>0</v>
      </c>
      <c r="BR269" s="149"/>
      <c r="BS269" s="150"/>
      <c r="BT269" s="142">
        <f t="shared" si="362"/>
        <v>0</v>
      </c>
      <c r="BU269" s="143">
        <f t="shared" si="363"/>
        <v>0</v>
      </c>
      <c r="BV269" s="144">
        <f t="shared" si="364"/>
        <v>0</v>
      </c>
      <c r="BW269" s="145">
        <f t="shared" si="365"/>
        <v>0</v>
      </c>
      <c r="BX269" s="149"/>
      <c r="BY269" s="150"/>
      <c r="BZ269" s="142">
        <f t="shared" si="366"/>
        <v>0</v>
      </c>
      <c r="CA269" s="143">
        <f t="shared" si="367"/>
        <v>0</v>
      </c>
      <c r="CB269" s="146">
        <f t="shared" si="368"/>
        <v>0</v>
      </c>
      <c r="CC269" s="145">
        <f t="shared" si="369"/>
        <v>0</v>
      </c>
      <c r="CD269" s="150"/>
      <c r="CE269" s="147">
        <f t="shared" si="370"/>
        <v>0</v>
      </c>
      <c r="CF269" s="148">
        <f t="shared" si="371"/>
        <v>0</v>
      </c>
      <c r="CG269" s="146">
        <f t="shared" si="372"/>
        <v>0</v>
      </c>
      <c r="CH269" s="145">
        <f t="shared" si="373"/>
        <v>0</v>
      </c>
      <c r="CI269" s="149"/>
      <c r="CJ269" s="150"/>
      <c r="CK269" s="142">
        <f t="shared" si="374"/>
        <v>0</v>
      </c>
      <c r="CL269" s="143">
        <f t="shared" si="375"/>
        <v>0</v>
      </c>
      <c r="CM269" s="146">
        <f t="shared" si="376"/>
        <v>0</v>
      </c>
      <c r="CN269" s="145">
        <f t="shared" si="377"/>
        <v>0</v>
      </c>
      <c r="CO269" s="21">
        <f t="shared" si="378"/>
        <v>0</v>
      </c>
      <c r="CP269" s="22">
        <f t="shared" si="379"/>
        <v>0</v>
      </c>
      <c r="CQ269" s="2">
        <f t="shared" si="322"/>
        <v>9.9</v>
      </c>
      <c r="CR269" s="3">
        <f t="shared" si="323"/>
        <v>17</v>
      </c>
      <c r="CS269" s="4">
        <f t="shared" si="324"/>
        <v>0</v>
      </c>
      <c r="CT269" s="5">
        <f t="shared" si="325"/>
        <v>0</v>
      </c>
      <c r="CU269" s="23">
        <f t="shared" si="326"/>
        <v>4.95</v>
      </c>
      <c r="CV269" s="6">
        <f t="shared" si="327"/>
        <v>17</v>
      </c>
      <c r="CW269" s="20">
        <f t="shared" si="380"/>
        <v>77</v>
      </c>
      <c r="CX269" s="9" t="str">
        <f t="shared" si="381"/>
        <v>مؤجل(ة)</v>
      </c>
      <c r="CY269" s="10"/>
      <c r="CZ269" s="15"/>
      <c r="DA269" s="12"/>
    </row>
    <row r="270" spans="2:105" ht="29.25" hidden="1" customHeight="1" thickBot="1">
      <c r="B270" s="1">
        <f t="shared" si="384"/>
        <v>33</v>
      </c>
      <c r="C270" s="180"/>
      <c r="D270" s="138"/>
      <c r="E270" s="13"/>
      <c r="F270" s="32"/>
      <c r="G270" s="33"/>
      <c r="H270" s="28"/>
      <c r="I270" s="29"/>
      <c r="J270" s="30"/>
      <c r="K270" s="31"/>
      <c r="L270" s="18">
        <f t="shared" si="328"/>
        <v>0</v>
      </c>
      <c r="M270" s="19">
        <f t="shared" si="329"/>
        <v>0</v>
      </c>
      <c r="N270" s="149"/>
      <c r="O270" s="150"/>
      <c r="P270" s="120">
        <f t="shared" si="330"/>
        <v>0</v>
      </c>
      <c r="Q270" s="121">
        <f t="shared" si="331"/>
        <v>0</v>
      </c>
      <c r="R270" s="135"/>
      <c r="S270" s="136"/>
      <c r="T270" s="120">
        <f t="shared" si="332"/>
        <v>0</v>
      </c>
      <c r="U270" s="121">
        <f t="shared" si="333"/>
        <v>0</v>
      </c>
      <c r="V270" s="135"/>
      <c r="W270" s="136"/>
      <c r="X270" s="120">
        <f t="shared" si="334"/>
        <v>0</v>
      </c>
      <c r="Y270" s="121">
        <f t="shared" si="335"/>
        <v>0</v>
      </c>
      <c r="Z270" s="124">
        <f t="shared" si="336"/>
        <v>0</v>
      </c>
      <c r="AA270" s="125">
        <f t="shared" si="337"/>
        <v>0</v>
      </c>
      <c r="AB270" s="136"/>
      <c r="AC270" s="126">
        <f t="shared" si="338"/>
        <v>0</v>
      </c>
      <c r="AD270" s="127">
        <f t="shared" si="339"/>
        <v>0</v>
      </c>
      <c r="AE270" s="135"/>
      <c r="AF270" s="136"/>
      <c r="AG270" s="120">
        <f t="shared" si="340"/>
        <v>0</v>
      </c>
      <c r="AH270" s="121">
        <f t="shared" si="341"/>
        <v>0</v>
      </c>
      <c r="AI270" s="135"/>
      <c r="AJ270" s="136"/>
      <c r="AK270" s="120">
        <f t="shared" si="342"/>
        <v>0</v>
      </c>
      <c r="AL270" s="121">
        <f t="shared" si="343"/>
        <v>0</v>
      </c>
      <c r="AM270" s="128">
        <f t="shared" si="344"/>
        <v>0</v>
      </c>
      <c r="AN270" s="129">
        <f t="shared" si="345"/>
        <v>0</v>
      </c>
      <c r="AO270" s="135"/>
      <c r="AP270" s="136"/>
      <c r="AQ270" s="120">
        <f t="shared" si="346"/>
        <v>0</v>
      </c>
      <c r="AR270" s="121">
        <f t="shared" si="347"/>
        <v>0</v>
      </c>
      <c r="AS270" s="135"/>
      <c r="AT270" s="136"/>
      <c r="AU270" s="120">
        <f t="shared" si="348"/>
        <v>0</v>
      </c>
      <c r="AV270" s="121">
        <f t="shared" si="349"/>
        <v>0</v>
      </c>
      <c r="AW270" s="128">
        <f t="shared" si="350"/>
        <v>0</v>
      </c>
      <c r="AX270" s="129">
        <f t="shared" si="351"/>
        <v>0</v>
      </c>
      <c r="AY270" s="137"/>
      <c r="AZ270" s="131">
        <f t="shared" si="352"/>
        <v>0</v>
      </c>
      <c r="BA270" s="132">
        <f t="shared" si="353"/>
        <v>0</v>
      </c>
      <c r="BB270" s="128">
        <f t="shared" si="354"/>
        <v>0</v>
      </c>
      <c r="BC270" s="129">
        <f t="shared" si="355"/>
        <v>0</v>
      </c>
      <c r="BD270" s="133">
        <f t="shared" si="356"/>
        <v>0</v>
      </c>
      <c r="BE270" s="134">
        <f t="shared" si="357"/>
        <v>0</v>
      </c>
      <c r="BF270" s="149"/>
      <c r="BG270" s="150"/>
      <c r="BH270" s="142">
        <f t="shared" si="358"/>
        <v>0</v>
      </c>
      <c r="BI270" s="143">
        <f t="shared" si="359"/>
        <v>0</v>
      </c>
      <c r="BJ270" s="149"/>
      <c r="BK270" s="150"/>
      <c r="BL270" s="142">
        <f t="shared" si="360"/>
        <v>0</v>
      </c>
      <c r="BM270" s="143">
        <f t="shared" si="361"/>
        <v>0</v>
      </c>
      <c r="BN270" s="149"/>
      <c r="BO270" s="150"/>
      <c r="BP270" s="142">
        <f t="shared" si="382"/>
        <v>0</v>
      </c>
      <c r="BQ270" s="143">
        <f t="shared" si="383"/>
        <v>0</v>
      </c>
      <c r="BR270" s="149"/>
      <c r="BS270" s="150"/>
      <c r="BT270" s="142">
        <f t="shared" si="362"/>
        <v>0</v>
      </c>
      <c r="BU270" s="143">
        <f t="shared" si="363"/>
        <v>0</v>
      </c>
      <c r="BV270" s="144">
        <f t="shared" si="364"/>
        <v>0</v>
      </c>
      <c r="BW270" s="145">
        <f t="shared" si="365"/>
        <v>0</v>
      </c>
      <c r="BX270" s="149"/>
      <c r="BY270" s="150"/>
      <c r="BZ270" s="142">
        <f t="shared" si="366"/>
        <v>0</v>
      </c>
      <c r="CA270" s="143">
        <f t="shared" si="367"/>
        <v>0</v>
      </c>
      <c r="CB270" s="146">
        <f t="shared" si="368"/>
        <v>0</v>
      </c>
      <c r="CC270" s="145">
        <f t="shared" si="369"/>
        <v>0</v>
      </c>
      <c r="CD270" s="150"/>
      <c r="CE270" s="147">
        <f t="shared" si="370"/>
        <v>0</v>
      </c>
      <c r="CF270" s="148">
        <f t="shared" si="371"/>
        <v>0</v>
      </c>
      <c r="CG270" s="146">
        <f t="shared" si="372"/>
        <v>0</v>
      </c>
      <c r="CH270" s="145">
        <f t="shared" si="373"/>
        <v>0</v>
      </c>
      <c r="CI270" s="149"/>
      <c r="CJ270" s="150"/>
      <c r="CK270" s="142">
        <f t="shared" si="374"/>
        <v>0</v>
      </c>
      <c r="CL270" s="143">
        <f t="shared" si="375"/>
        <v>0</v>
      </c>
      <c r="CM270" s="146">
        <f t="shared" si="376"/>
        <v>0</v>
      </c>
      <c r="CN270" s="145">
        <f t="shared" si="377"/>
        <v>0</v>
      </c>
      <c r="CO270" s="21">
        <f t="shared" si="378"/>
        <v>0</v>
      </c>
      <c r="CP270" s="22">
        <f t="shared" si="379"/>
        <v>0</v>
      </c>
      <c r="CQ270" s="2">
        <f t="shared" si="322"/>
        <v>0</v>
      </c>
      <c r="CR270" s="3">
        <f t="shared" si="323"/>
        <v>0</v>
      </c>
      <c r="CS270" s="4">
        <f t="shared" si="324"/>
        <v>0</v>
      </c>
      <c r="CT270" s="5">
        <f t="shared" si="325"/>
        <v>0</v>
      </c>
      <c r="CU270" s="23">
        <f t="shared" si="326"/>
        <v>0</v>
      </c>
      <c r="CV270" s="6">
        <f t="shared" si="327"/>
        <v>0</v>
      </c>
      <c r="CW270" s="20">
        <f t="shared" si="380"/>
        <v>0</v>
      </c>
      <c r="CX270" s="9" t="str">
        <f t="shared" si="381"/>
        <v>مؤجل(ة)</v>
      </c>
      <c r="CZ270" s="16"/>
      <c r="DA270" s="12"/>
    </row>
    <row r="271" spans="2:105" ht="29.25" hidden="1" customHeight="1" thickBot="1">
      <c r="B271" s="1">
        <f t="shared" si="384"/>
        <v>34</v>
      </c>
      <c r="C271" s="157"/>
      <c r="D271" s="138"/>
      <c r="E271" s="13"/>
      <c r="F271" s="32"/>
      <c r="G271" s="33"/>
      <c r="H271" s="28"/>
      <c r="I271" s="29"/>
      <c r="J271" s="30"/>
      <c r="K271" s="31"/>
      <c r="L271" s="18">
        <f t="shared" si="328"/>
        <v>0</v>
      </c>
      <c r="M271" s="19">
        <f t="shared" si="329"/>
        <v>0</v>
      </c>
      <c r="N271" s="149"/>
      <c r="O271" s="150"/>
      <c r="P271" s="120">
        <f t="shared" si="330"/>
        <v>0</v>
      </c>
      <c r="Q271" s="121">
        <f t="shared" si="331"/>
        <v>0</v>
      </c>
      <c r="R271" s="135"/>
      <c r="S271" s="136"/>
      <c r="T271" s="120">
        <f t="shared" si="332"/>
        <v>0</v>
      </c>
      <c r="U271" s="121">
        <f t="shared" si="333"/>
        <v>0</v>
      </c>
      <c r="V271" s="135"/>
      <c r="W271" s="136"/>
      <c r="X271" s="120">
        <f t="shared" si="334"/>
        <v>0</v>
      </c>
      <c r="Y271" s="121">
        <f t="shared" si="335"/>
        <v>0</v>
      </c>
      <c r="Z271" s="124">
        <f t="shared" si="336"/>
        <v>0</v>
      </c>
      <c r="AA271" s="125">
        <f t="shared" si="337"/>
        <v>0</v>
      </c>
      <c r="AB271" s="136"/>
      <c r="AC271" s="126">
        <f t="shared" si="338"/>
        <v>0</v>
      </c>
      <c r="AD271" s="127">
        <f t="shared" si="339"/>
        <v>0</v>
      </c>
      <c r="AE271" s="135"/>
      <c r="AF271" s="136"/>
      <c r="AG271" s="120">
        <f t="shared" si="340"/>
        <v>0</v>
      </c>
      <c r="AH271" s="121">
        <f t="shared" si="341"/>
        <v>0</v>
      </c>
      <c r="AI271" s="135"/>
      <c r="AJ271" s="136"/>
      <c r="AK271" s="120">
        <f t="shared" si="342"/>
        <v>0</v>
      </c>
      <c r="AL271" s="121">
        <f t="shared" si="343"/>
        <v>0</v>
      </c>
      <c r="AM271" s="128">
        <f t="shared" si="344"/>
        <v>0</v>
      </c>
      <c r="AN271" s="129">
        <f t="shared" si="345"/>
        <v>0</v>
      </c>
      <c r="AO271" s="135"/>
      <c r="AP271" s="136"/>
      <c r="AQ271" s="120">
        <f t="shared" si="346"/>
        <v>0</v>
      </c>
      <c r="AR271" s="121">
        <f t="shared" si="347"/>
        <v>0</v>
      </c>
      <c r="AS271" s="135"/>
      <c r="AT271" s="136"/>
      <c r="AU271" s="120">
        <f t="shared" si="348"/>
        <v>0</v>
      </c>
      <c r="AV271" s="121">
        <f t="shared" si="349"/>
        <v>0</v>
      </c>
      <c r="AW271" s="128">
        <f t="shared" si="350"/>
        <v>0</v>
      </c>
      <c r="AX271" s="129">
        <f t="shared" si="351"/>
        <v>0</v>
      </c>
      <c r="AY271" s="137"/>
      <c r="AZ271" s="131">
        <f t="shared" si="352"/>
        <v>0</v>
      </c>
      <c r="BA271" s="132">
        <f t="shared" si="353"/>
        <v>0</v>
      </c>
      <c r="BB271" s="128">
        <f t="shared" si="354"/>
        <v>0</v>
      </c>
      <c r="BC271" s="129">
        <f t="shared" si="355"/>
        <v>0</v>
      </c>
      <c r="BD271" s="133">
        <f t="shared" si="356"/>
        <v>0</v>
      </c>
      <c r="BE271" s="134">
        <f t="shared" si="357"/>
        <v>0</v>
      </c>
      <c r="BF271" s="149"/>
      <c r="BG271" s="150"/>
      <c r="BH271" s="142">
        <f t="shared" si="358"/>
        <v>0</v>
      </c>
      <c r="BI271" s="143">
        <f t="shared" si="359"/>
        <v>0</v>
      </c>
      <c r="BJ271" s="149"/>
      <c r="BK271" s="150"/>
      <c r="BL271" s="142">
        <f t="shared" si="360"/>
        <v>0</v>
      </c>
      <c r="BM271" s="143">
        <f t="shared" si="361"/>
        <v>0</v>
      </c>
      <c r="BN271" s="149"/>
      <c r="BO271" s="150"/>
      <c r="BP271" s="142">
        <f t="shared" si="382"/>
        <v>0</v>
      </c>
      <c r="BQ271" s="143">
        <f t="shared" si="383"/>
        <v>0</v>
      </c>
      <c r="BR271" s="149"/>
      <c r="BS271" s="150"/>
      <c r="BT271" s="142">
        <f t="shared" si="362"/>
        <v>0</v>
      </c>
      <c r="BU271" s="143">
        <f t="shared" si="363"/>
        <v>0</v>
      </c>
      <c r="BV271" s="144">
        <f t="shared" si="364"/>
        <v>0</v>
      </c>
      <c r="BW271" s="145">
        <f t="shared" si="365"/>
        <v>0</v>
      </c>
      <c r="BX271" s="149"/>
      <c r="BY271" s="150"/>
      <c r="BZ271" s="142">
        <f t="shared" si="366"/>
        <v>0</v>
      </c>
      <c r="CA271" s="143">
        <f t="shared" si="367"/>
        <v>0</v>
      </c>
      <c r="CB271" s="146">
        <f t="shared" si="368"/>
        <v>0</v>
      </c>
      <c r="CC271" s="145">
        <f t="shared" si="369"/>
        <v>0</v>
      </c>
      <c r="CD271" s="150"/>
      <c r="CE271" s="147">
        <f t="shared" si="370"/>
        <v>0</v>
      </c>
      <c r="CF271" s="148">
        <f t="shared" si="371"/>
        <v>0</v>
      </c>
      <c r="CG271" s="146">
        <f t="shared" si="372"/>
        <v>0</v>
      </c>
      <c r="CH271" s="145">
        <f t="shared" si="373"/>
        <v>0</v>
      </c>
      <c r="CI271" s="149"/>
      <c r="CJ271" s="150"/>
      <c r="CK271" s="142">
        <f t="shared" si="374"/>
        <v>0</v>
      </c>
      <c r="CL271" s="143">
        <f t="shared" si="375"/>
        <v>0</v>
      </c>
      <c r="CM271" s="146">
        <f t="shared" si="376"/>
        <v>0</v>
      </c>
      <c r="CN271" s="145">
        <f t="shared" si="377"/>
        <v>0</v>
      </c>
      <c r="CO271" s="21">
        <f t="shared" si="378"/>
        <v>0</v>
      </c>
      <c r="CP271" s="22">
        <f t="shared" si="379"/>
        <v>0</v>
      </c>
      <c r="CQ271" s="2">
        <f t="shared" si="322"/>
        <v>0</v>
      </c>
      <c r="CR271" s="3">
        <f t="shared" si="323"/>
        <v>0</v>
      </c>
      <c r="CS271" s="4">
        <f t="shared" si="324"/>
        <v>0</v>
      </c>
      <c r="CT271" s="5">
        <f t="shared" si="325"/>
        <v>0</v>
      </c>
      <c r="CU271" s="23">
        <f t="shared" si="326"/>
        <v>0</v>
      </c>
      <c r="CV271" s="6">
        <f t="shared" si="327"/>
        <v>0</v>
      </c>
      <c r="CW271" s="20">
        <f t="shared" si="380"/>
        <v>0</v>
      </c>
      <c r="CX271" s="9" t="str">
        <f t="shared" si="381"/>
        <v>مؤجل(ة)</v>
      </c>
      <c r="CZ271" s="16"/>
      <c r="DA271" s="12"/>
    </row>
    <row r="272" spans="2:105" ht="29.25" hidden="1" customHeight="1" thickBot="1">
      <c r="B272" s="1">
        <f t="shared" si="384"/>
        <v>35</v>
      </c>
      <c r="C272" s="154"/>
      <c r="D272" s="138"/>
      <c r="E272" s="34"/>
      <c r="F272" s="32"/>
      <c r="G272" s="33"/>
      <c r="H272" s="28"/>
      <c r="I272" s="29"/>
      <c r="J272" s="30"/>
      <c r="K272" s="31"/>
      <c r="L272" s="18">
        <f t="shared" si="328"/>
        <v>0</v>
      </c>
      <c r="M272" s="19">
        <f t="shared" si="329"/>
        <v>0</v>
      </c>
      <c r="N272" s="149"/>
      <c r="O272" s="150"/>
      <c r="P272" s="120">
        <f t="shared" si="330"/>
        <v>0</v>
      </c>
      <c r="Q272" s="121">
        <f t="shared" si="331"/>
        <v>0</v>
      </c>
      <c r="R272" s="135"/>
      <c r="S272" s="136"/>
      <c r="T272" s="120">
        <f t="shared" si="332"/>
        <v>0</v>
      </c>
      <c r="U272" s="121">
        <f t="shared" si="333"/>
        <v>0</v>
      </c>
      <c r="V272" s="135"/>
      <c r="W272" s="136"/>
      <c r="X272" s="120">
        <f t="shared" si="334"/>
        <v>0</v>
      </c>
      <c r="Y272" s="121">
        <f t="shared" si="335"/>
        <v>0</v>
      </c>
      <c r="Z272" s="124">
        <f t="shared" si="336"/>
        <v>0</v>
      </c>
      <c r="AA272" s="125">
        <f t="shared" si="337"/>
        <v>0</v>
      </c>
      <c r="AB272" s="136"/>
      <c r="AC272" s="126">
        <f t="shared" si="338"/>
        <v>0</v>
      </c>
      <c r="AD272" s="127">
        <f t="shared" si="339"/>
        <v>0</v>
      </c>
      <c r="AE272" s="135"/>
      <c r="AF272" s="136"/>
      <c r="AG272" s="120">
        <f t="shared" si="340"/>
        <v>0</v>
      </c>
      <c r="AH272" s="121">
        <f t="shared" si="341"/>
        <v>0</v>
      </c>
      <c r="AI272" s="135"/>
      <c r="AJ272" s="136"/>
      <c r="AK272" s="120">
        <f t="shared" si="342"/>
        <v>0</v>
      </c>
      <c r="AL272" s="121">
        <f t="shared" si="343"/>
        <v>0</v>
      </c>
      <c r="AM272" s="128">
        <f t="shared" si="344"/>
        <v>0</v>
      </c>
      <c r="AN272" s="129">
        <f t="shared" si="345"/>
        <v>0</v>
      </c>
      <c r="AO272" s="135"/>
      <c r="AP272" s="136"/>
      <c r="AQ272" s="120">
        <f t="shared" si="346"/>
        <v>0</v>
      </c>
      <c r="AR272" s="121">
        <f t="shared" si="347"/>
        <v>0</v>
      </c>
      <c r="AS272" s="135"/>
      <c r="AT272" s="136"/>
      <c r="AU272" s="120">
        <f t="shared" si="348"/>
        <v>0</v>
      </c>
      <c r="AV272" s="121">
        <f t="shared" si="349"/>
        <v>0</v>
      </c>
      <c r="AW272" s="128">
        <f t="shared" si="350"/>
        <v>0</v>
      </c>
      <c r="AX272" s="129">
        <f t="shared" si="351"/>
        <v>0</v>
      </c>
      <c r="AY272" s="137"/>
      <c r="AZ272" s="131">
        <f t="shared" si="352"/>
        <v>0</v>
      </c>
      <c r="BA272" s="132">
        <f t="shared" si="353"/>
        <v>0</v>
      </c>
      <c r="BB272" s="128">
        <f t="shared" si="354"/>
        <v>0</v>
      </c>
      <c r="BC272" s="129">
        <f t="shared" si="355"/>
        <v>0</v>
      </c>
      <c r="BD272" s="133">
        <f t="shared" si="356"/>
        <v>0</v>
      </c>
      <c r="BE272" s="134">
        <f t="shared" si="357"/>
        <v>0</v>
      </c>
      <c r="BF272" s="149"/>
      <c r="BG272" s="150"/>
      <c r="BH272" s="142">
        <f t="shared" si="358"/>
        <v>0</v>
      </c>
      <c r="BI272" s="143">
        <f t="shared" si="359"/>
        <v>0</v>
      </c>
      <c r="BJ272" s="149"/>
      <c r="BK272" s="150"/>
      <c r="BL272" s="142">
        <f t="shared" si="360"/>
        <v>0</v>
      </c>
      <c r="BM272" s="143">
        <f t="shared" si="361"/>
        <v>0</v>
      </c>
      <c r="BN272" s="149"/>
      <c r="BO272" s="150"/>
      <c r="BP272" s="142">
        <f t="shared" si="382"/>
        <v>0</v>
      </c>
      <c r="BQ272" s="143">
        <f t="shared" si="383"/>
        <v>0</v>
      </c>
      <c r="BR272" s="149"/>
      <c r="BS272" s="150"/>
      <c r="BT272" s="142">
        <f t="shared" si="362"/>
        <v>0</v>
      </c>
      <c r="BU272" s="143">
        <f t="shared" si="363"/>
        <v>0</v>
      </c>
      <c r="BV272" s="144">
        <f t="shared" si="364"/>
        <v>0</v>
      </c>
      <c r="BW272" s="145">
        <f t="shared" si="365"/>
        <v>0</v>
      </c>
      <c r="BX272" s="149"/>
      <c r="BY272" s="150"/>
      <c r="BZ272" s="142">
        <f t="shared" si="366"/>
        <v>0</v>
      </c>
      <c r="CA272" s="143">
        <f t="shared" si="367"/>
        <v>0</v>
      </c>
      <c r="CB272" s="146">
        <f t="shared" si="368"/>
        <v>0</v>
      </c>
      <c r="CC272" s="145">
        <f t="shared" si="369"/>
        <v>0</v>
      </c>
      <c r="CD272" s="150"/>
      <c r="CE272" s="147">
        <f t="shared" si="370"/>
        <v>0</v>
      </c>
      <c r="CF272" s="148">
        <f t="shared" si="371"/>
        <v>0</v>
      </c>
      <c r="CG272" s="146">
        <f t="shared" si="372"/>
        <v>0</v>
      </c>
      <c r="CH272" s="145">
        <f t="shared" si="373"/>
        <v>0</v>
      </c>
      <c r="CI272" s="149"/>
      <c r="CJ272" s="150"/>
      <c r="CK272" s="142">
        <f t="shared" si="374"/>
        <v>0</v>
      </c>
      <c r="CL272" s="143">
        <f t="shared" si="375"/>
        <v>0</v>
      </c>
      <c r="CM272" s="146">
        <f t="shared" si="376"/>
        <v>0</v>
      </c>
      <c r="CN272" s="145">
        <f t="shared" si="377"/>
        <v>0</v>
      </c>
      <c r="CO272" s="21">
        <f t="shared" si="378"/>
        <v>0</v>
      </c>
      <c r="CP272" s="22">
        <f t="shared" si="379"/>
        <v>0</v>
      </c>
      <c r="CQ272" s="2">
        <f t="shared" si="322"/>
        <v>0</v>
      </c>
      <c r="CR272" s="3">
        <f t="shared" si="323"/>
        <v>0</v>
      </c>
      <c r="CS272" s="4">
        <f t="shared" si="324"/>
        <v>0</v>
      </c>
      <c r="CT272" s="5">
        <f t="shared" si="325"/>
        <v>0</v>
      </c>
      <c r="CU272" s="23">
        <f t="shared" si="326"/>
        <v>0</v>
      </c>
      <c r="CV272" s="6">
        <f t="shared" si="327"/>
        <v>0</v>
      </c>
      <c r="CW272" s="20">
        <f t="shared" si="380"/>
        <v>0</v>
      </c>
      <c r="CX272" s="9" t="str">
        <f t="shared" si="381"/>
        <v>مؤجل(ة)</v>
      </c>
      <c r="CY272" s="10"/>
      <c r="CZ272" s="15"/>
      <c r="DA272" s="12"/>
    </row>
    <row r="273" spans="1:105" ht="29.25" hidden="1" customHeight="1" thickBot="1">
      <c r="B273" s="1">
        <f t="shared" si="384"/>
        <v>36</v>
      </c>
      <c r="C273" s="138"/>
      <c r="D273" s="138"/>
      <c r="E273" s="11"/>
      <c r="F273" s="32"/>
      <c r="G273" s="33"/>
      <c r="H273" s="28"/>
      <c r="I273" s="29"/>
      <c r="J273" s="30"/>
      <c r="K273" s="31"/>
      <c r="L273" s="18">
        <f t="shared" si="328"/>
        <v>0</v>
      </c>
      <c r="M273" s="19">
        <f t="shared" si="329"/>
        <v>0</v>
      </c>
      <c r="N273" s="149"/>
      <c r="O273" s="150"/>
      <c r="P273" s="120">
        <f t="shared" si="330"/>
        <v>0</v>
      </c>
      <c r="Q273" s="121">
        <f t="shared" si="331"/>
        <v>0</v>
      </c>
      <c r="R273" s="135"/>
      <c r="S273" s="136"/>
      <c r="T273" s="120">
        <f t="shared" si="332"/>
        <v>0</v>
      </c>
      <c r="U273" s="121">
        <f t="shared" si="333"/>
        <v>0</v>
      </c>
      <c r="V273" s="135"/>
      <c r="W273" s="136"/>
      <c r="X273" s="120">
        <f t="shared" si="334"/>
        <v>0</v>
      </c>
      <c r="Y273" s="121">
        <f t="shared" si="335"/>
        <v>0</v>
      </c>
      <c r="Z273" s="124">
        <f t="shared" si="336"/>
        <v>0</v>
      </c>
      <c r="AA273" s="125">
        <f t="shared" si="337"/>
        <v>0</v>
      </c>
      <c r="AB273" s="136"/>
      <c r="AC273" s="126">
        <f t="shared" si="338"/>
        <v>0</v>
      </c>
      <c r="AD273" s="127">
        <f t="shared" si="339"/>
        <v>0</v>
      </c>
      <c r="AE273" s="135"/>
      <c r="AF273" s="136"/>
      <c r="AG273" s="120">
        <f t="shared" si="340"/>
        <v>0</v>
      </c>
      <c r="AH273" s="121">
        <f t="shared" si="341"/>
        <v>0</v>
      </c>
      <c r="AI273" s="135"/>
      <c r="AJ273" s="136"/>
      <c r="AK273" s="120">
        <f t="shared" si="342"/>
        <v>0</v>
      </c>
      <c r="AL273" s="121">
        <f t="shared" si="343"/>
        <v>0</v>
      </c>
      <c r="AM273" s="128">
        <f t="shared" si="344"/>
        <v>0</v>
      </c>
      <c r="AN273" s="129">
        <f t="shared" si="345"/>
        <v>0</v>
      </c>
      <c r="AO273" s="135"/>
      <c r="AP273" s="136"/>
      <c r="AQ273" s="120">
        <f t="shared" si="346"/>
        <v>0</v>
      </c>
      <c r="AR273" s="121">
        <f t="shared" si="347"/>
        <v>0</v>
      </c>
      <c r="AS273" s="135"/>
      <c r="AT273" s="136"/>
      <c r="AU273" s="120">
        <f t="shared" si="348"/>
        <v>0</v>
      </c>
      <c r="AV273" s="121">
        <f t="shared" si="349"/>
        <v>0</v>
      </c>
      <c r="AW273" s="128">
        <f t="shared" si="350"/>
        <v>0</v>
      </c>
      <c r="AX273" s="129">
        <f t="shared" si="351"/>
        <v>0</v>
      </c>
      <c r="AY273" s="137"/>
      <c r="AZ273" s="131">
        <f t="shared" si="352"/>
        <v>0</v>
      </c>
      <c r="BA273" s="132">
        <f t="shared" si="353"/>
        <v>0</v>
      </c>
      <c r="BB273" s="128">
        <f t="shared" si="354"/>
        <v>0</v>
      </c>
      <c r="BC273" s="129">
        <f t="shared" si="355"/>
        <v>0</v>
      </c>
      <c r="BD273" s="133">
        <f t="shared" si="356"/>
        <v>0</v>
      </c>
      <c r="BE273" s="134">
        <f t="shared" si="357"/>
        <v>0</v>
      </c>
      <c r="BF273" s="149"/>
      <c r="BG273" s="150"/>
      <c r="BH273" s="142">
        <f t="shared" si="358"/>
        <v>0</v>
      </c>
      <c r="BI273" s="143">
        <f t="shared" si="359"/>
        <v>0</v>
      </c>
      <c r="BJ273" s="149"/>
      <c r="BK273" s="150"/>
      <c r="BL273" s="142">
        <f t="shared" si="360"/>
        <v>0</v>
      </c>
      <c r="BM273" s="143">
        <f t="shared" si="361"/>
        <v>0</v>
      </c>
      <c r="BN273" s="149"/>
      <c r="BO273" s="150"/>
      <c r="BP273" s="142">
        <f t="shared" si="382"/>
        <v>0</v>
      </c>
      <c r="BQ273" s="143">
        <f t="shared" si="383"/>
        <v>0</v>
      </c>
      <c r="BR273" s="149"/>
      <c r="BS273" s="150"/>
      <c r="BT273" s="142">
        <f t="shared" si="362"/>
        <v>0</v>
      </c>
      <c r="BU273" s="143">
        <f t="shared" si="363"/>
        <v>0</v>
      </c>
      <c r="BV273" s="144">
        <f t="shared" si="364"/>
        <v>0</v>
      </c>
      <c r="BW273" s="145">
        <f t="shared" si="365"/>
        <v>0</v>
      </c>
      <c r="BX273" s="149"/>
      <c r="BY273" s="150"/>
      <c r="BZ273" s="142">
        <f t="shared" si="366"/>
        <v>0</v>
      </c>
      <c r="CA273" s="143">
        <f t="shared" si="367"/>
        <v>0</v>
      </c>
      <c r="CB273" s="146">
        <f t="shared" si="368"/>
        <v>0</v>
      </c>
      <c r="CC273" s="145">
        <f t="shared" si="369"/>
        <v>0</v>
      </c>
      <c r="CD273" s="150"/>
      <c r="CE273" s="147">
        <f t="shared" si="370"/>
        <v>0</v>
      </c>
      <c r="CF273" s="148">
        <f t="shared" si="371"/>
        <v>0</v>
      </c>
      <c r="CG273" s="146">
        <f t="shared" si="372"/>
        <v>0</v>
      </c>
      <c r="CH273" s="145">
        <f t="shared" si="373"/>
        <v>0</v>
      </c>
      <c r="CI273" s="149"/>
      <c r="CJ273" s="150"/>
      <c r="CK273" s="142">
        <f t="shared" si="374"/>
        <v>0</v>
      </c>
      <c r="CL273" s="143">
        <f t="shared" si="375"/>
        <v>0</v>
      </c>
      <c r="CM273" s="146">
        <f t="shared" si="376"/>
        <v>0</v>
      </c>
      <c r="CN273" s="145">
        <f t="shared" si="377"/>
        <v>0</v>
      </c>
      <c r="CO273" s="21">
        <f t="shared" si="378"/>
        <v>0</v>
      </c>
      <c r="CP273" s="22">
        <f t="shared" si="379"/>
        <v>0</v>
      </c>
      <c r="CQ273" s="2">
        <f t="shared" si="322"/>
        <v>0</v>
      </c>
      <c r="CR273" s="3">
        <f t="shared" si="323"/>
        <v>0</v>
      </c>
      <c r="CS273" s="4">
        <f t="shared" si="324"/>
        <v>0</v>
      </c>
      <c r="CT273" s="5">
        <f t="shared" si="325"/>
        <v>0</v>
      </c>
      <c r="CU273" s="23">
        <f t="shared" si="326"/>
        <v>0</v>
      </c>
      <c r="CV273" s="6">
        <f t="shared" si="327"/>
        <v>0</v>
      </c>
      <c r="CW273" s="20">
        <f t="shared" si="380"/>
        <v>0</v>
      </c>
      <c r="CX273" s="9" t="str">
        <f t="shared" si="381"/>
        <v>مؤجل(ة)</v>
      </c>
      <c r="CZ273" s="16"/>
      <c r="DA273" s="12"/>
    </row>
    <row r="274" spans="1:105" ht="29.25" hidden="1" customHeight="1" thickBot="1">
      <c r="B274" s="1">
        <f t="shared" si="384"/>
        <v>37</v>
      </c>
      <c r="C274" s="138"/>
      <c r="D274" s="138"/>
      <c r="E274" s="13"/>
      <c r="F274" s="32"/>
      <c r="G274" s="33"/>
      <c r="H274" s="28"/>
      <c r="I274" s="29"/>
      <c r="J274" s="30"/>
      <c r="K274" s="31"/>
      <c r="L274" s="18">
        <f t="shared" si="328"/>
        <v>0</v>
      </c>
      <c r="M274" s="19">
        <f t="shared" si="329"/>
        <v>0</v>
      </c>
      <c r="N274" s="149"/>
      <c r="O274" s="150"/>
      <c r="P274" s="120">
        <f t="shared" si="330"/>
        <v>0</v>
      </c>
      <c r="Q274" s="121">
        <f t="shared" si="331"/>
        <v>0</v>
      </c>
      <c r="R274" s="135"/>
      <c r="S274" s="136"/>
      <c r="T274" s="120">
        <f t="shared" si="332"/>
        <v>0</v>
      </c>
      <c r="U274" s="121">
        <f t="shared" si="333"/>
        <v>0</v>
      </c>
      <c r="V274" s="135"/>
      <c r="W274" s="136"/>
      <c r="X274" s="120">
        <f t="shared" si="334"/>
        <v>0</v>
      </c>
      <c r="Y274" s="121">
        <f t="shared" si="335"/>
        <v>0</v>
      </c>
      <c r="Z274" s="124">
        <f t="shared" si="336"/>
        <v>0</v>
      </c>
      <c r="AA274" s="125">
        <f t="shared" si="337"/>
        <v>0</v>
      </c>
      <c r="AB274" s="136"/>
      <c r="AC274" s="126">
        <f t="shared" si="338"/>
        <v>0</v>
      </c>
      <c r="AD274" s="127">
        <f t="shared" si="339"/>
        <v>0</v>
      </c>
      <c r="AE274" s="135"/>
      <c r="AF274" s="136"/>
      <c r="AG274" s="120">
        <f t="shared" si="340"/>
        <v>0</v>
      </c>
      <c r="AH274" s="121">
        <f t="shared" si="341"/>
        <v>0</v>
      </c>
      <c r="AI274" s="135"/>
      <c r="AJ274" s="136"/>
      <c r="AK274" s="120">
        <f t="shared" si="342"/>
        <v>0</v>
      </c>
      <c r="AL274" s="121">
        <f t="shared" si="343"/>
        <v>0</v>
      </c>
      <c r="AM274" s="128">
        <f t="shared" si="344"/>
        <v>0</v>
      </c>
      <c r="AN274" s="129">
        <f t="shared" si="345"/>
        <v>0</v>
      </c>
      <c r="AO274" s="135"/>
      <c r="AP274" s="136"/>
      <c r="AQ274" s="120">
        <f t="shared" si="346"/>
        <v>0</v>
      </c>
      <c r="AR274" s="121">
        <f t="shared" si="347"/>
        <v>0</v>
      </c>
      <c r="AS274" s="135"/>
      <c r="AT274" s="136"/>
      <c r="AU274" s="120">
        <f t="shared" si="348"/>
        <v>0</v>
      </c>
      <c r="AV274" s="121">
        <f t="shared" si="349"/>
        <v>0</v>
      </c>
      <c r="AW274" s="128">
        <f t="shared" si="350"/>
        <v>0</v>
      </c>
      <c r="AX274" s="129">
        <f t="shared" si="351"/>
        <v>0</v>
      </c>
      <c r="AY274" s="137"/>
      <c r="AZ274" s="131">
        <f t="shared" si="352"/>
        <v>0</v>
      </c>
      <c r="BA274" s="132">
        <f t="shared" si="353"/>
        <v>0</v>
      </c>
      <c r="BB274" s="128">
        <f t="shared" si="354"/>
        <v>0</v>
      </c>
      <c r="BC274" s="129">
        <f t="shared" si="355"/>
        <v>0</v>
      </c>
      <c r="BD274" s="133">
        <f t="shared" si="356"/>
        <v>0</v>
      </c>
      <c r="BE274" s="134">
        <f t="shared" si="357"/>
        <v>0</v>
      </c>
      <c r="BF274" s="149"/>
      <c r="BG274" s="150"/>
      <c r="BH274" s="142">
        <f t="shared" si="358"/>
        <v>0</v>
      </c>
      <c r="BI274" s="143">
        <f t="shared" si="359"/>
        <v>0</v>
      </c>
      <c r="BJ274" s="149"/>
      <c r="BK274" s="150"/>
      <c r="BL274" s="142">
        <f t="shared" si="360"/>
        <v>0</v>
      </c>
      <c r="BM274" s="143">
        <f t="shared" si="361"/>
        <v>0</v>
      </c>
      <c r="BN274" s="149"/>
      <c r="BO274" s="150"/>
      <c r="BP274" s="142">
        <f t="shared" si="382"/>
        <v>0</v>
      </c>
      <c r="BQ274" s="143">
        <f t="shared" si="383"/>
        <v>0</v>
      </c>
      <c r="BR274" s="149"/>
      <c r="BS274" s="150"/>
      <c r="BT274" s="142">
        <f t="shared" si="362"/>
        <v>0</v>
      </c>
      <c r="BU274" s="143">
        <f t="shared" si="363"/>
        <v>0</v>
      </c>
      <c r="BV274" s="144">
        <f t="shared" si="364"/>
        <v>0</v>
      </c>
      <c r="BW274" s="145">
        <f t="shared" si="365"/>
        <v>0</v>
      </c>
      <c r="BX274" s="149"/>
      <c r="BY274" s="150"/>
      <c r="BZ274" s="142">
        <f t="shared" si="366"/>
        <v>0</v>
      </c>
      <c r="CA274" s="143">
        <f t="shared" si="367"/>
        <v>0</v>
      </c>
      <c r="CB274" s="146">
        <f t="shared" si="368"/>
        <v>0</v>
      </c>
      <c r="CC274" s="145">
        <f t="shared" si="369"/>
        <v>0</v>
      </c>
      <c r="CD274" s="150"/>
      <c r="CE274" s="147">
        <f t="shared" si="370"/>
        <v>0</v>
      </c>
      <c r="CF274" s="148">
        <f t="shared" si="371"/>
        <v>0</v>
      </c>
      <c r="CG274" s="146">
        <f t="shared" si="372"/>
        <v>0</v>
      </c>
      <c r="CH274" s="145">
        <f t="shared" si="373"/>
        <v>0</v>
      </c>
      <c r="CI274" s="149"/>
      <c r="CJ274" s="150"/>
      <c r="CK274" s="142">
        <f t="shared" si="374"/>
        <v>0</v>
      </c>
      <c r="CL274" s="143">
        <f t="shared" si="375"/>
        <v>0</v>
      </c>
      <c r="CM274" s="146">
        <f t="shared" si="376"/>
        <v>0</v>
      </c>
      <c r="CN274" s="145">
        <f t="shared" si="377"/>
        <v>0</v>
      </c>
      <c r="CO274" s="21">
        <f t="shared" si="378"/>
        <v>0</v>
      </c>
      <c r="CP274" s="22">
        <f t="shared" si="379"/>
        <v>0</v>
      </c>
      <c r="CQ274" s="2">
        <f t="shared" si="322"/>
        <v>0</v>
      </c>
      <c r="CR274" s="3">
        <f t="shared" si="323"/>
        <v>0</v>
      </c>
      <c r="CS274" s="4">
        <f t="shared" si="324"/>
        <v>0</v>
      </c>
      <c r="CT274" s="5">
        <f t="shared" si="325"/>
        <v>0</v>
      </c>
      <c r="CU274" s="23">
        <f t="shared" si="326"/>
        <v>0</v>
      </c>
      <c r="CV274" s="6">
        <f t="shared" si="327"/>
        <v>0</v>
      </c>
      <c r="CW274" s="20">
        <f t="shared" si="380"/>
        <v>0</v>
      </c>
      <c r="CX274" s="9" t="str">
        <f t="shared" si="381"/>
        <v>مؤجل(ة)</v>
      </c>
      <c r="CY274" s="10"/>
      <c r="CZ274" s="15"/>
      <c r="DA274" s="12"/>
    </row>
    <row r="275" spans="1:105" ht="29.25" hidden="1" customHeight="1" thickBot="1">
      <c r="B275" s="1">
        <f t="shared" si="384"/>
        <v>38</v>
      </c>
      <c r="C275" s="138"/>
      <c r="D275" s="138"/>
      <c r="E275" s="13"/>
      <c r="F275" s="32"/>
      <c r="G275" s="33"/>
      <c r="H275" s="28"/>
      <c r="I275" s="29"/>
      <c r="J275" s="30"/>
      <c r="K275" s="31"/>
      <c r="L275" s="18">
        <f t="shared" si="328"/>
        <v>0</v>
      </c>
      <c r="M275" s="19">
        <f t="shared" si="329"/>
        <v>0</v>
      </c>
      <c r="N275" s="149"/>
      <c r="O275" s="150"/>
      <c r="P275" s="120">
        <f t="shared" si="330"/>
        <v>0</v>
      </c>
      <c r="Q275" s="121">
        <f t="shared" si="331"/>
        <v>0</v>
      </c>
      <c r="R275" s="135"/>
      <c r="S275" s="136"/>
      <c r="T275" s="120">
        <f t="shared" si="332"/>
        <v>0</v>
      </c>
      <c r="U275" s="121">
        <f t="shared" si="333"/>
        <v>0</v>
      </c>
      <c r="V275" s="135"/>
      <c r="W275" s="136"/>
      <c r="X275" s="120">
        <f t="shared" si="334"/>
        <v>0</v>
      </c>
      <c r="Y275" s="121">
        <f t="shared" si="335"/>
        <v>0</v>
      </c>
      <c r="Z275" s="124">
        <f t="shared" si="336"/>
        <v>0</v>
      </c>
      <c r="AA275" s="125">
        <f t="shared" si="337"/>
        <v>0</v>
      </c>
      <c r="AB275" s="136"/>
      <c r="AC275" s="126">
        <f t="shared" si="338"/>
        <v>0</v>
      </c>
      <c r="AD275" s="127">
        <f t="shared" si="339"/>
        <v>0</v>
      </c>
      <c r="AE275" s="135"/>
      <c r="AF275" s="136"/>
      <c r="AG275" s="120">
        <f t="shared" si="340"/>
        <v>0</v>
      </c>
      <c r="AH275" s="121">
        <f t="shared" si="341"/>
        <v>0</v>
      </c>
      <c r="AI275" s="135"/>
      <c r="AJ275" s="136"/>
      <c r="AK275" s="120">
        <f t="shared" si="342"/>
        <v>0</v>
      </c>
      <c r="AL275" s="121">
        <f t="shared" si="343"/>
        <v>0</v>
      </c>
      <c r="AM275" s="128">
        <f t="shared" si="344"/>
        <v>0</v>
      </c>
      <c r="AN275" s="129">
        <f t="shared" si="345"/>
        <v>0</v>
      </c>
      <c r="AO275" s="135"/>
      <c r="AP275" s="136"/>
      <c r="AQ275" s="120">
        <f t="shared" si="346"/>
        <v>0</v>
      </c>
      <c r="AR275" s="121">
        <f t="shared" si="347"/>
        <v>0</v>
      </c>
      <c r="AS275" s="135"/>
      <c r="AT275" s="136"/>
      <c r="AU275" s="120">
        <f t="shared" si="348"/>
        <v>0</v>
      </c>
      <c r="AV275" s="121">
        <f t="shared" si="349"/>
        <v>0</v>
      </c>
      <c r="AW275" s="128">
        <f t="shared" si="350"/>
        <v>0</v>
      </c>
      <c r="AX275" s="129">
        <f t="shared" si="351"/>
        <v>0</v>
      </c>
      <c r="AY275" s="137"/>
      <c r="AZ275" s="131">
        <f t="shared" si="352"/>
        <v>0</v>
      </c>
      <c r="BA275" s="132">
        <f t="shared" si="353"/>
        <v>0</v>
      </c>
      <c r="BB275" s="128">
        <f t="shared" si="354"/>
        <v>0</v>
      </c>
      <c r="BC275" s="129">
        <f t="shared" si="355"/>
        <v>0</v>
      </c>
      <c r="BD275" s="133">
        <f t="shared" si="356"/>
        <v>0</v>
      </c>
      <c r="BE275" s="134">
        <f t="shared" si="357"/>
        <v>0</v>
      </c>
      <c r="BF275" s="149"/>
      <c r="BG275" s="150"/>
      <c r="BH275" s="142">
        <f t="shared" si="358"/>
        <v>0</v>
      </c>
      <c r="BI275" s="143">
        <f t="shared" si="359"/>
        <v>0</v>
      </c>
      <c r="BJ275" s="149"/>
      <c r="BK275" s="150"/>
      <c r="BL275" s="142">
        <f t="shared" si="360"/>
        <v>0</v>
      </c>
      <c r="BM275" s="143">
        <f t="shared" si="361"/>
        <v>0</v>
      </c>
      <c r="BN275" s="149"/>
      <c r="BO275" s="150"/>
      <c r="BP275" s="142">
        <f t="shared" si="382"/>
        <v>0</v>
      </c>
      <c r="BQ275" s="143">
        <f t="shared" si="383"/>
        <v>0</v>
      </c>
      <c r="BR275" s="149"/>
      <c r="BS275" s="150"/>
      <c r="BT275" s="142">
        <f t="shared" si="362"/>
        <v>0</v>
      </c>
      <c r="BU275" s="143">
        <f t="shared" si="363"/>
        <v>0</v>
      </c>
      <c r="BV275" s="144">
        <f t="shared" si="364"/>
        <v>0</v>
      </c>
      <c r="BW275" s="145">
        <f t="shared" si="365"/>
        <v>0</v>
      </c>
      <c r="BX275" s="149"/>
      <c r="BY275" s="150"/>
      <c r="BZ275" s="142">
        <f t="shared" si="366"/>
        <v>0</v>
      </c>
      <c r="CA275" s="143">
        <f t="shared" si="367"/>
        <v>0</v>
      </c>
      <c r="CB275" s="146">
        <f t="shared" si="368"/>
        <v>0</v>
      </c>
      <c r="CC275" s="145">
        <f t="shared" si="369"/>
        <v>0</v>
      </c>
      <c r="CD275" s="150"/>
      <c r="CE275" s="147">
        <f t="shared" si="370"/>
        <v>0</v>
      </c>
      <c r="CF275" s="148">
        <f t="shared" si="371"/>
        <v>0</v>
      </c>
      <c r="CG275" s="146">
        <f t="shared" si="372"/>
        <v>0</v>
      </c>
      <c r="CH275" s="145">
        <f t="shared" si="373"/>
        <v>0</v>
      </c>
      <c r="CI275" s="149"/>
      <c r="CJ275" s="150"/>
      <c r="CK275" s="142">
        <f t="shared" si="374"/>
        <v>0</v>
      </c>
      <c r="CL275" s="143">
        <f t="shared" si="375"/>
        <v>0</v>
      </c>
      <c r="CM275" s="146">
        <f t="shared" si="376"/>
        <v>0</v>
      </c>
      <c r="CN275" s="145">
        <f t="shared" si="377"/>
        <v>0</v>
      </c>
      <c r="CO275" s="21">
        <f t="shared" si="378"/>
        <v>0</v>
      </c>
      <c r="CP275" s="22">
        <f t="shared" si="379"/>
        <v>0</v>
      </c>
      <c r="CQ275" s="2">
        <f t="shared" si="322"/>
        <v>0</v>
      </c>
      <c r="CR275" s="3">
        <f t="shared" si="323"/>
        <v>0</v>
      </c>
      <c r="CS275" s="4">
        <f t="shared" si="324"/>
        <v>0</v>
      </c>
      <c r="CT275" s="5">
        <f t="shared" si="325"/>
        <v>0</v>
      </c>
      <c r="CU275" s="23">
        <f t="shared" si="326"/>
        <v>0</v>
      </c>
      <c r="CV275" s="6">
        <f t="shared" si="327"/>
        <v>0</v>
      </c>
      <c r="CW275" s="20">
        <f t="shared" si="380"/>
        <v>0</v>
      </c>
      <c r="CX275" s="9" t="str">
        <f t="shared" si="381"/>
        <v>مؤجل(ة)</v>
      </c>
      <c r="CY275" s="10"/>
      <c r="CZ275" s="15"/>
      <c r="DA275" s="12"/>
    </row>
    <row r="276" spans="1:105" ht="29.25" hidden="1" customHeight="1" thickBot="1">
      <c r="B276" s="1">
        <f>B275+1</f>
        <v>39</v>
      </c>
      <c r="C276" s="138"/>
      <c r="D276" s="138"/>
      <c r="E276" s="13"/>
      <c r="F276" s="32"/>
      <c r="G276" s="33"/>
      <c r="H276" s="28"/>
      <c r="I276" s="29"/>
      <c r="J276" s="30"/>
      <c r="K276" s="31"/>
      <c r="L276" s="18">
        <f t="shared" si="328"/>
        <v>0</v>
      </c>
      <c r="M276" s="19">
        <f t="shared" si="329"/>
        <v>0</v>
      </c>
      <c r="N276" s="149"/>
      <c r="O276" s="150"/>
      <c r="P276" s="120">
        <f t="shared" si="330"/>
        <v>0</v>
      </c>
      <c r="Q276" s="121">
        <f t="shared" si="331"/>
        <v>0</v>
      </c>
      <c r="R276" s="135"/>
      <c r="S276" s="136"/>
      <c r="T276" s="120">
        <f t="shared" si="332"/>
        <v>0</v>
      </c>
      <c r="U276" s="121">
        <f t="shared" si="333"/>
        <v>0</v>
      </c>
      <c r="V276" s="135"/>
      <c r="W276" s="136"/>
      <c r="X276" s="120">
        <f t="shared" si="334"/>
        <v>0</v>
      </c>
      <c r="Y276" s="121">
        <f t="shared" si="335"/>
        <v>0</v>
      </c>
      <c r="Z276" s="124">
        <f t="shared" si="336"/>
        <v>0</v>
      </c>
      <c r="AA276" s="125">
        <f t="shared" si="337"/>
        <v>0</v>
      </c>
      <c r="AB276" s="136"/>
      <c r="AC276" s="126">
        <f t="shared" si="338"/>
        <v>0</v>
      </c>
      <c r="AD276" s="127">
        <f t="shared" si="339"/>
        <v>0</v>
      </c>
      <c r="AE276" s="135"/>
      <c r="AF276" s="136"/>
      <c r="AG276" s="120">
        <f t="shared" si="340"/>
        <v>0</v>
      </c>
      <c r="AH276" s="121">
        <f t="shared" si="341"/>
        <v>0</v>
      </c>
      <c r="AI276" s="135"/>
      <c r="AJ276" s="136"/>
      <c r="AK276" s="120">
        <f t="shared" si="342"/>
        <v>0</v>
      </c>
      <c r="AL276" s="121">
        <f t="shared" si="343"/>
        <v>0</v>
      </c>
      <c r="AM276" s="128">
        <f t="shared" si="344"/>
        <v>0</v>
      </c>
      <c r="AN276" s="129">
        <f t="shared" si="345"/>
        <v>0</v>
      </c>
      <c r="AO276" s="135"/>
      <c r="AP276" s="136"/>
      <c r="AQ276" s="120">
        <f t="shared" si="346"/>
        <v>0</v>
      </c>
      <c r="AR276" s="121">
        <f t="shared" si="347"/>
        <v>0</v>
      </c>
      <c r="AS276" s="135"/>
      <c r="AT276" s="136"/>
      <c r="AU276" s="120">
        <f t="shared" si="348"/>
        <v>0</v>
      </c>
      <c r="AV276" s="121">
        <f t="shared" si="349"/>
        <v>0</v>
      </c>
      <c r="AW276" s="128">
        <f t="shared" si="350"/>
        <v>0</v>
      </c>
      <c r="AX276" s="129">
        <f t="shared" si="351"/>
        <v>0</v>
      </c>
      <c r="AY276" s="137"/>
      <c r="AZ276" s="131">
        <f t="shared" si="352"/>
        <v>0</v>
      </c>
      <c r="BA276" s="132">
        <f t="shared" si="353"/>
        <v>0</v>
      </c>
      <c r="BB276" s="128">
        <f t="shared" si="354"/>
        <v>0</v>
      </c>
      <c r="BC276" s="129">
        <f t="shared" si="355"/>
        <v>0</v>
      </c>
      <c r="BD276" s="133">
        <f t="shared" si="356"/>
        <v>0</v>
      </c>
      <c r="BE276" s="134">
        <f t="shared" si="357"/>
        <v>0</v>
      </c>
      <c r="BF276" s="149"/>
      <c r="BG276" s="150"/>
      <c r="BH276" s="142">
        <f t="shared" si="358"/>
        <v>0</v>
      </c>
      <c r="BI276" s="143">
        <f t="shared" si="359"/>
        <v>0</v>
      </c>
      <c r="BJ276" s="149"/>
      <c r="BK276" s="150"/>
      <c r="BL276" s="142">
        <f t="shared" si="360"/>
        <v>0</v>
      </c>
      <c r="BM276" s="143">
        <f t="shared" si="361"/>
        <v>0</v>
      </c>
      <c r="BN276" s="149"/>
      <c r="BO276" s="150"/>
      <c r="BP276" s="142">
        <f t="shared" si="382"/>
        <v>0</v>
      </c>
      <c r="BQ276" s="143">
        <f t="shared" si="383"/>
        <v>0</v>
      </c>
      <c r="BR276" s="149"/>
      <c r="BS276" s="150"/>
      <c r="BT276" s="142">
        <f t="shared" si="362"/>
        <v>0</v>
      </c>
      <c r="BU276" s="143">
        <f t="shared" si="363"/>
        <v>0</v>
      </c>
      <c r="BV276" s="144">
        <f t="shared" si="364"/>
        <v>0</v>
      </c>
      <c r="BW276" s="145">
        <f t="shared" si="365"/>
        <v>0</v>
      </c>
      <c r="BX276" s="149"/>
      <c r="BY276" s="150"/>
      <c r="BZ276" s="142">
        <f t="shared" si="366"/>
        <v>0</v>
      </c>
      <c r="CA276" s="143">
        <f t="shared" si="367"/>
        <v>0</v>
      </c>
      <c r="CB276" s="146">
        <f t="shared" si="368"/>
        <v>0</v>
      </c>
      <c r="CC276" s="145">
        <f t="shared" si="369"/>
        <v>0</v>
      </c>
      <c r="CD276" s="150"/>
      <c r="CE276" s="147">
        <f t="shared" si="370"/>
        <v>0</v>
      </c>
      <c r="CF276" s="148">
        <f t="shared" si="371"/>
        <v>0</v>
      </c>
      <c r="CG276" s="146">
        <f t="shared" si="372"/>
        <v>0</v>
      </c>
      <c r="CH276" s="145">
        <f t="shared" si="373"/>
        <v>0</v>
      </c>
      <c r="CI276" s="149"/>
      <c r="CJ276" s="150"/>
      <c r="CK276" s="142">
        <f t="shared" si="374"/>
        <v>0</v>
      </c>
      <c r="CL276" s="143">
        <f t="shared" si="375"/>
        <v>0</v>
      </c>
      <c r="CM276" s="146">
        <f t="shared" si="376"/>
        <v>0</v>
      </c>
      <c r="CN276" s="145">
        <f t="shared" si="377"/>
        <v>0</v>
      </c>
      <c r="CO276" s="21">
        <f t="shared" si="378"/>
        <v>0</v>
      </c>
      <c r="CP276" s="22">
        <f t="shared" si="379"/>
        <v>0</v>
      </c>
      <c r="CQ276" s="2">
        <f t="shared" si="322"/>
        <v>0</v>
      </c>
      <c r="CR276" s="3">
        <f t="shared" si="323"/>
        <v>0</v>
      </c>
      <c r="CS276" s="4">
        <f t="shared" si="324"/>
        <v>0</v>
      </c>
      <c r="CT276" s="5">
        <f t="shared" si="325"/>
        <v>0</v>
      </c>
      <c r="CU276" s="23">
        <f t="shared" si="326"/>
        <v>0</v>
      </c>
      <c r="CV276" s="6">
        <f t="shared" si="327"/>
        <v>0</v>
      </c>
      <c r="CW276" s="20">
        <f t="shared" si="380"/>
        <v>0</v>
      </c>
      <c r="CX276" s="9" t="s">
        <v>94</v>
      </c>
      <c r="CY276" s="10"/>
      <c r="CZ276" s="15"/>
      <c r="DA276" s="12"/>
    </row>
    <row r="277" spans="1:105" ht="27" customHeight="1">
      <c r="B277" s="228" t="s">
        <v>14</v>
      </c>
      <c r="C277" s="229"/>
      <c r="D277" s="229"/>
      <c r="E277" s="230"/>
      <c r="F277" s="89"/>
      <c r="G277" s="89"/>
      <c r="H277" s="89"/>
      <c r="I277" s="89"/>
      <c r="J277" s="89"/>
      <c r="K277" s="89"/>
      <c r="L277" s="89"/>
      <c r="M277" s="89"/>
      <c r="N277" s="199" t="s">
        <v>12</v>
      </c>
      <c r="O277" s="200"/>
      <c r="P277" s="200"/>
      <c r="Q277" s="201"/>
      <c r="R277" s="199" t="s">
        <v>12</v>
      </c>
      <c r="S277" s="200"/>
      <c r="T277" s="200"/>
      <c r="U277" s="201"/>
      <c r="V277" s="199" t="s">
        <v>12</v>
      </c>
      <c r="W277" s="200"/>
      <c r="X277" s="200"/>
      <c r="Y277" s="201"/>
      <c r="Z277" s="89"/>
      <c r="AA277" s="89"/>
      <c r="AB277" s="231" t="s">
        <v>12</v>
      </c>
      <c r="AC277" s="232"/>
      <c r="AD277" s="233"/>
      <c r="AE277" s="234" t="s">
        <v>12</v>
      </c>
      <c r="AF277" s="235"/>
      <c r="AG277" s="235"/>
      <c r="AH277" s="236"/>
      <c r="AI277" s="199" t="s">
        <v>12</v>
      </c>
      <c r="AJ277" s="200"/>
      <c r="AK277" s="200"/>
      <c r="AL277" s="201"/>
      <c r="AM277" s="89"/>
      <c r="AN277" s="89"/>
      <c r="AO277" s="199" t="s">
        <v>12</v>
      </c>
      <c r="AP277" s="200"/>
      <c r="AQ277" s="200"/>
      <c r="AR277" s="201"/>
      <c r="AS277" s="199" t="s">
        <v>12</v>
      </c>
      <c r="AT277" s="200"/>
      <c r="AU277" s="200"/>
      <c r="AV277" s="201"/>
      <c r="AW277" s="89"/>
      <c r="AX277" s="89"/>
      <c r="AY277" s="231" t="s">
        <v>12</v>
      </c>
      <c r="AZ277" s="232"/>
      <c r="BA277" s="233"/>
      <c r="BB277" s="237" t="s">
        <v>13</v>
      </c>
      <c r="BC277" s="238"/>
      <c r="BD277" s="238"/>
      <c r="BE277" s="238"/>
      <c r="BF277" s="199" t="s">
        <v>12</v>
      </c>
      <c r="BG277" s="200"/>
      <c r="BH277" s="200"/>
      <c r="BI277" s="201"/>
      <c r="BJ277" s="199" t="s">
        <v>12</v>
      </c>
      <c r="BK277" s="200"/>
      <c r="BL277" s="200"/>
      <c r="BM277" s="201"/>
      <c r="BN277" s="199" t="s">
        <v>12</v>
      </c>
      <c r="BO277" s="200"/>
      <c r="BP277" s="200"/>
      <c r="BQ277" s="201"/>
      <c r="BR277" s="199" t="s">
        <v>12</v>
      </c>
      <c r="BS277" s="200"/>
      <c r="BT277" s="200"/>
      <c r="BU277" s="201"/>
      <c r="BV277" s="90"/>
      <c r="BW277" s="91"/>
      <c r="BX277" s="199" t="s">
        <v>12</v>
      </c>
      <c r="BY277" s="200"/>
      <c r="BZ277" s="200"/>
      <c r="CA277" s="201"/>
      <c r="CB277" s="92"/>
      <c r="CC277" s="91"/>
      <c r="CD277" s="231" t="s">
        <v>12</v>
      </c>
      <c r="CE277" s="232"/>
      <c r="CF277" s="233"/>
      <c r="CG277" s="92"/>
      <c r="CH277" s="93"/>
      <c r="CI277" s="199" t="s">
        <v>12</v>
      </c>
      <c r="CJ277" s="200"/>
      <c r="CK277" s="200"/>
      <c r="CL277" s="201"/>
      <c r="CM277" s="202" t="s">
        <v>13</v>
      </c>
      <c r="CN277" s="203"/>
      <c r="CO277" s="203"/>
      <c r="CP277" s="204"/>
      <c r="CQ277" s="89"/>
      <c r="CR277" s="89"/>
      <c r="CS277" s="89"/>
      <c r="CT277" s="89"/>
      <c r="CU277" s="89"/>
      <c r="CV277" s="89"/>
      <c r="CW277" s="89"/>
      <c r="CX277" s="94" t="s">
        <v>13</v>
      </c>
    </row>
    <row r="278" spans="1:105" ht="27" customHeight="1" thickBot="1">
      <c r="B278" s="95"/>
      <c r="C278" s="96"/>
      <c r="D278" s="96"/>
      <c r="E278" s="97"/>
      <c r="F278" s="96"/>
      <c r="G278" s="96"/>
      <c r="H278" s="96"/>
      <c r="I278" s="96"/>
      <c r="J278" s="96"/>
      <c r="K278" s="96"/>
      <c r="L278" s="96"/>
      <c r="M278" s="96"/>
      <c r="N278" s="205"/>
      <c r="O278" s="206"/>
      <c r="P278" s="206"/>
      <c r="Q278" s="207"/>
      <c r="R278" s="205"/>
      <c r="S278" s="206"/>
      <c r="T278" s="206"/>
      <c r="U278" s="207"/>
      <c r="V278" s="205"/>
      <c r="W278" s="206"/>
      <c r="X278" s="206"/>
      <c r="Y278" s="207"/>
      <c r="Z278" s="96"/>
      <c r="AA278" s="96"/>
      <c r="AB278" s="208"/>
      <c r="AC278" s="209"/>
      <c r="AD278" s="210"/>
      <c r="AE278" s="205"/>
      <c r="AF278" s="206"/>
      <c r="AG278" s="206"/>
      <c r="AH278" s="207"/>
      <c r="AI278" s="205"/>
      <c r="AJ278" s="206"/>
      <c r="AK278" s="206"/>
      <c r="AL278" s="207"/>
      <c r="AM278" s="96"/>
      <c r="AN278" s="96"/>
      <c r="AO278" s="205"/>
      <c r="AP278" s="206"/>
      <c r="AQ278" s="206"/>
      <c r="AR278" s="207"/>
      <c r="AS278" s="205"/>
      <c r="AT278" s="206"/>
      <c r="AU278" s="206"/>
      <c r="AV278" s="207"/>
      <c r="AW278" s="96"/>
      <c r="AX278" s="96"/>
      <c r="AY278" s="208"/>
      <c r="AZ278" s="209"/>
      <c r="BA278" s="210"/>
      <c r="BB278" s="98"/>
      <c r="BC278" s="99"/>
      <c r="BD278" s="99"/>
      <c r="BE278" s="100"/>
      <c r="BF278" s="205"/>
      <c r="BG278" s="206"/>
      <c r="BH278" s="206"/>
      <c r="BI278" s="207"/>
      <c r="BJ278" s="205"/>
      <c r="BK278" s="206"/>
      <c r="BL278" s="206"/>
      <c r="BM278" s="207"/>
      <c r="BN278" s="205"/>
      <c r="BO278" s="206"/>
      <c r="BP278" s="206"/>
      <c r="BQ278" s="207"/>
      <c r="BR278" s="205"/>
      <c r="BS278" s="206"/>
      <c r="BT278" s="206"/>
      <c r="BU278" s="207"/>
      <c r="BV278" s="95"/>
      <c r="BW278" s="96"/>
      <c r="BX278" s="205"/>
      <c r="BY278" s="206"/>
      <c r="BZ278" s="206"/>
      <c r="CA278" s="207"/>
      <c r="CB278" s="96"/>
      <c r="CC278" s="96"/>
      <c r="CD278" s="208"/>
      <c r="CE278" s="209"/>
      <c r="CF278" s="210"/>
      <c r="CG278" s="96"/>
      <c r="CH278" s="96"/>
      <c r="CI278" s="205"/>
      <c r="CJ278" s="206"/>
      <c r="CK278" s="206"/>
      <c r="CL278" s="207"/>
      <c r="CM278" s="211"/>
      <c r="CN278" s="212"/>
      <c r="CO278" s="212"/>
      <c r="CP278" s="213"/>
      <c r="CQ278" s="96"/>
      <c r="CR278" s="96"/>
      <c r="CS278" s="96"/>
      <c r="CT278" s="96"/>
      <c r="CU278" s="96"/>
      <c r="CV278" s="96"/>
      <c r="CW278" s="96"/>
      <c r="CX278" s="101"/>
    </row>
    <row r="279" spans="1:105" s="24" customFormat="1" ht="32.25" customHeight="1" thickBot="1">
      <c r="A279" s="35"/>
      <c r="B279" s="250" t="s">
        <v>97</v>
      </c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2"/>
      <c r="N279" s="253" t="s">
        <v>97</v>
      </c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4"/>
      <c r="AU279" s="254"/>
      <c r="AV279" s="254"/>
      <c r="AW279" s="254"/>
      <c r="AX279" s="254"/>
      <c r="AY279" s="254"/>
      <c r="AZ279" s="254"/>
      <c r="BA279" s="254"/>
      <c r="BB279" s="254"/>
      <c r="BC279" s="254"/>
      <c r="BD279" s="254"/>
      <c r="BE279" s="255"/>
      <c r="BF279" s="256" t="s">
        <v>64</v>
      </c>
      <c r="BG279" s="256"/>
      <c r="BH279" s="256"/>
      <c r="BI279" s="256"/>
      <c r="BJ279" s="256"/>
      <c r="BK279" s="256"/>
      <c r="BL279" s="256"/>
      <c r="BM279" s="256"/>
      <c r="BN279" s="256"/>
      <c r="BO279" s="256"/>
      <c r="BP279" s="256"/>
      <c r="BQ279" s="256"/>
      <c r="BR279" s="256"/>
      <c r="BS279" s="256"/>
      <c r="BT279" s="256"/>
      <c r="BU279" s="256"/>
      <c r="BV279" s="256"/>
      <c r="BW279" s="256"/>
      <c r="BX279" s="256"/>
      <c r="BY279" s="256"/>
      <c r="BZ279" s="256"/>
      <c r="CA279" s="256"/>
      <c r="CB279" s="256"/>
      <c r="CC279" s="256"/>
      <c r="CD279" s="256"/>
      <c r="CE279" s="256"/>
      <c r="CF279" s="256"/>
      <c r="CG279" s="256"/>
      <c r="CH279" s="256"/>
      <c r="CI279" s="256"/>
      <c r="CJ279" s="256"/>
      <c r="CK279" s="256"/>
      <c r="CL279" s="256"/>
      <c r="CM279" s="256"/>
      <c r="CN279" s="256"/>
      <c r="CO279" s="256"/>
      <c r="CP279" s="256"/>
      <c r="CQ279" s="257" t="s">
        <v>64</v>
      </c>
      <c r="CR279" s="258"/>
      <c r="CS279" s="258"/>
      <c r="CT279" s="258"/>
      <c r="CU279" s="258"/>
      <c r="CV279" s="258"/>
      <c r="CW279" s="258"/>
      <c r="CX279" s="259"/>
      <c r="CZ279" s="25"/>
    </row>
    <row r="280" spans="1:105" s="24" customFormat="1" ht="32.25" customHeight="1" thickBot="1">
      <c r="A280" s="35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260" t="s">
        <v>859</v>
      </c>
      <c r="O280" s="260"/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F280" s="260"/>
      <c r="AG280" s="260"/>
      <c r="AH280" s="260"/>
      <c r="AI280" s="260"/>
      <c r="AJ280" s="260"/>
      <c r="AK280" s="260"/>
      <c r="AL280" s="260"/>
      <c r="AM280" s="260"/>
      <c r="AN280" s="260"/>
      <c r="AO280" s="260"/>
      <c r="AP280" s="260"/>
      <c r="AQ280" s="260"/>
      <c r="AR280" s="260"/>
      <c r="AS280" s="260"/>
      <c r="AT280" s="260"/>
      <c r="AU280" s="260"/>
      <c r="AV280" s="260"/>
      <c r="AW280" s="260"/>
      <c r="AX280" s="260"/>
      <c r="AY280" s="260"/>
      <c r="AZ280" s="260"/>
      <c r="BA280" s="260"/>
      <c r="BB280" s="260"/>
      <c r="BC280" s="260"/>
      <c r="BD280" s="260"/>
      <c r="BE280" s="261"/>
      <c r="BF280" s="262" t="s">
        <v>38</v>
      </c>
      <c r="BG280" s="263"/>
      <c r="BH280" s="263"/>
      <c r="BI280" s="263"/>
      <c r="BJ280" s="263"/>
      <c r="BK280" s="263"/>
      <c r="BL280" s="263"/>
      <c r="BM280" s="263"/>
      <c r="BN280" s="263"/>
      <c r="BO280" s="263"/>
      <c r="BP280" s="263"/>
      <c r="BQ280" s="263"/>
      <c r="BR280" s="263"/>
      <c r="BS280" s="263"/>
      <c r="BT280" s="263"/>
      <c r="BU280" s="263"/>
      <c r="BV280" s="263"/>
      <c r="BW280" s="263"/>
      <c r="BX280" s="263"/>
      <c r="BY280" s="263"/>
      <c r="BZ280" s="263"/>
      <c r="CA280" s="263"/>
      <c r="CB280" s="263"/>
      <c r="CC280" s="263"/>
      <c r="CD280" s="263"/>
      <c r="CE280" s="263"/>
      <c r="CF280" s="263"/>
      <c r="CG280" s="263"/>
      <c r="CH280" s="263"/>
      <c r="CI280" s="263"/>
      <c r="CJ280" s="263"/>
      <c r="CK280" s="263"/>
      <c r="CL280" s="263"/>
      <c r="CM280" s="263"/>
      <c r="CN280" s="263"/>
      <c r="CO280" s="263"/>
      <c r="CP280" s="264"/>
      <c r="CQ280" s="265" t="s">
        <v>48</v>
      </c>
      <c r="CR280" s="266"/>
      <c r="CS280" s="266"/>
      <c r="CT280" s="266"/>
      <c r="CU280" s="266"/>
      <c r="CV280" s="266"/>
      <c r="CW280" s="266"/>
      <c r="CX280" s="267"/>
      <c r="CZ280" s="25"/>
      <c r="DA280" s="26"/>
    </row>
    <row r="281" spans="1:105" s="24" customFormat="1" ht="32.25" customHeight="1" thickBot="1">
      <c r="A281" s="35"/>
      <c r="B281" s="37"/>
      <c r="C281" s="38"/>
      <c r="D281" s="38"/>
      <c r="E281" s="38"/>
      <c r="F281" s="38"/>
      <c r="G281" s="38"/>
      <c r="H281" s="268" t="s">
        <v>25</v>
      </c>
      <c r="I281" s="269"/>
      <c r="J281" s="269"/>
      <c r="K281" s="269"/>
      <c r="L281" s="269"/>
      <c r="M281" s="270"/>
      <c r="N281" s="271" t="s">
        <v>19</v>
      </c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  <c r="AA281" s="273"/>
      <c r="AB281" s="152"/>
      <c r="AC281" s="274" t="s">
        <v>18</v>
      </c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5"/>
      <c r="AO281" s="271" t="s">
        <v>17</v>
      </c>
      <c r="AP281" s="272"/>
      <c r="AQ281" s="272"/>
      <c r="AR281" s="272"/>
      <c r="AS281" s="272"/>
      <c r="AT281" s="272"/>
      <c r="AU281" s="272"/>
      <c r="AV281" s="272"/>
      <c r="AW281" s="272"/>
      <c r="AX281" s="273"/>
      <c r="AY281" s="274" t="s">
        <v>16</v>
      </c>
      <c r="AZ281" s="274"/>
      <c r="BA281" s="274"/>
      <c r="BB281" s="274"/>
      <c r="BC281" s="275"/>
      <c r="BD281" s="276" t="s">
        <v>32</v>
      </c>
      <c r="BE281" s="277"/>
      <c r="BF281" s="280" t="s">
        <v>33</v>
      </c>
      <c r="BG281" s="281"/>
      <c r="BH281" s="281"/>
      <c r="BI281" s="281"/>
      <c r="BJ281" s="281"/>
      <c r="BK281" s="281"/>
      <c r="BL281" s="281"/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81"/>
      <c r="BW281" s="282"/>
      <c r="BX281" s="283" t="s">
        <v>40</v>
      </c>
      <c r="BY281" s="284"/>
      <c r="BZ281" s="284"/>
      <c r="CA281" s="284"/>
      <c r="CB281" s="284"/>
      <c r="CC281" s="285"/>
      <c r="CD281" s="280" t="s">
        <v>42</v>
      </c>
      <c r="CE281" s="281"/>
      <c r="CF281" s="281"/>
      <c r="CG281" s="281"/>
      <c r="CH281" s="282"/>
      <c r="CI281" s="286" t="s">
        <v>41</v>
      </c>
      <c r="CJ281" s="274"/>
      <c r="CK281" s="274"/>
      <c r="CL281" s="274"/>
      <c r="CM281" s="274"/>
      <c r="CN281" s="275"/>
      <c r="CO281" s="287" t="s">
        <v>45</v>
      </c>
      <c r="CP281" s="288"/>
      <c r="CQ281" s="291" t="s">
        <v>46</v>
      </c>
      <c r="CR281" s="292"/>
      <c r="CS281" s="291" t="s">
        <v>47</v>
      </c>
      <c r="CT281" s="292"/>
      <c r="CU281" s="295" t="s">
        <v>6</v>
      </c>
      <c r="CV281" s="295" t="s">
        <v>7</v>
      </c>
      <c r="CW281" s="298" t="s">
        <v>49</v>
      </c>
      <c r="CX281" s="40"/>
      <c r="CZ281" s="25"/>
      <c r="DA281" s="26"/>
    </row>
    <row r="282" spans="1:105" s="24" customFormat="1" ht="32.25" customHeight="1" thickBot="1">
      <c r="A282" s="35"/>
      <c r="B282" s="41"/>
      <c r="C282" s="42"/>
      <c r="D282" s="42"/>
      <c r="E282" s="42"/>
      <c r="F282" s="42"/>
      <c r="G282" s="43"/>
      <c r="H282" s="246" t="s">
        <v>4</v>
      </c>
      <c r="I282" s="247"/>
      <c r="J282" s="246" t="s">
        <v>5</v>
      </c>
      <c r="K282" s="247"/>
      <c r="L282" s="44" t="s">
        <v>51</v>
      </c>
      <c r="M282" s="45" t="s">
        <v>52</v>
      </c>
      <c r="N282" s="216" t="s">
        <v>20</v>
      </c>
      <c r="O282" s="217"/>
      <c r="P282" s="217"/>
      <c r="Q282" s="218"/>
      <c r="R282" s="223" t="s">
        <v>21</v>
      </c>
      <c r="S282" s="224"/>
      <c r="T282" s="224"/>
      <c r="U282" s="239"/>
      <c r="V282" s="216" t="s">
        <v>22</v>
      </c>
      <c r="W282" s="217"/>
      <c r="X282" s="217"/>
      <c r="Y282" s="218"/>
      <c r="Z282" s="248" t="s">
        <v>9</v>
      </c>
      <c r="AA282" s="249"/>
      <c r="AB282" s="151"/>
      <c r="AC282" s="224" t="s">
        <v>26</v>
      </c>
      <c r="AD282" s="239"/>
      <c r="AE282" s="216" t="s">
        <v>27</v>
      </c>
      <c r="AF282" s="217"/>
      <c r="AG282" s="217"/>
      <c r="AH282" s="218"/>
      <c r="AI282" s="223" t="s">
        <v>28</v>
      </c>
      <c r="AJ282" s="224"/>
      <c r="AK282" s="224"/>
      <c r="AL282" s="239"/>
      <c r="AM282" s="248" t="s">
        <v>9</v>
      </c>
      <c r="AN282" s="249"/>
      <c r="AO282" s="223" t="s">
        <v>30</v>
      </c>
      <c r="AP282" s="224"/>
      <c r="AQ282" s="224"/>
      <c r="AR282" s="239"/>
      <c r="AS282" s="216" t="s">
        <v>31</v>
      </c>
      <c r="AT282" s="217"/>
      <c r="AU282" s="217"/>
      <c r="AV282" s="218"/>
      <c r="AW282" s="240" t="s">
        <v>9</v>
      </c>
      <c r="AX282" s="241"/>
      <c r="AY282" s="216" t="s">
        <v>29</v>
      </c>
      <c r="AZ282" s="217"/>
      <c r="BA282" s="218"/>
      <c r="BB282" s="242" t="s">
        <v>9</v>
      </c>
      <c r="BC282" s="243"/>
      <c r="BD282" s="278"/>
      <c r="BE282" s="279"/>
      <c r="BF282" s="244" t="s">
        <v>34</v>
      </c>
      <c r="BG282" s="245"/>
      <c r="BH282" s="245"/>
      <c r="BI282" s="245"/>
      <c r="BJ282" s="215" t="s">
        <v>35</v>
      </c>
      <c r="BK282" s="215"/>
      <c r="BL282" s="215"/>
      <c r="BM282" s="215"/>
      <c r="BN282" s="245" t="s">
        <v>36</v>
      </c>
      <c r="BO282" s="245"/>
      <c r="BP282" s="245"/>
      <c r="BQ282" s="245"/>
      <c r="BR282" s="245" t="s">
        <v>37</v>
      </c>
      <c r="BS282" s="245"/>
      <c r="BT282" s="245"/>
      <c r="BU282" s="245"/>
      <c r="BV282" s="214" t="s">
        <v>9</v>
      </c>
      <c r="BW282" s="215"/>
      <c r="BX282" s="216" t="s">
        <v>39</v>
      </c>
      <c r="BY282" s="217"/>
      <c r="BZ282" s="217"/>
      <c r="CA282" s="218"/>
      <c r="CB282" s="219" t="s">
        <v>9</v>
      </c>
      <c r="CC282" s="220"/>
      <c r="CD282" s="216" t="s">
        <v>43</v>
      </c>
      <c r="CE282" s="217"/>
      <c r="CF282" s="218"/>
      <c r="CG282" s="221" t="s">
        <v>9</v>
      </c>
      <c r="CH282" s="222"/>
      <c r="CI282" s="223" t="s">
        <v>44</v>
      </c>
      <c r="CJ282" s="224"/>
      <c r="CK282" s="224"/>
      <c r="CL282" s="225"/>
      <c r="CM282" s="226" t="s">
        <v>9</v>
      </c>
      <c r="CN282" s="227"/>
      <c r="CO282" s="289"/>
      <c r="CP282" s="290"/>
      <c r="CQ282" s="293"/>
      <c r="CR282" s="294"/>
      <c r="CS282" s="293"/>
      <c r="CT282" s="294"/>
      <c r="CU282" s="296"/>
      <c r="CV282" s="296"/>
      <c r="CW282" s="298"/>
      <c r="CX282" s="47"/>
      <c r="CZ282" s="25"/>
      <c r="DA282" s="26"/>
    </row>
    <row r="283" spans="1:105" s="24" customFormat="1" ht="32.25" customHeight="1" thickTop="1" thickBot="1">
      <c r="A283" s="35"/>
      <c r="B283" s="48" t="s">
        <v>0</v>
      </c>
      <c r="C283" s="49" t="s">
        <v>53</v>
      </c>
      <c r="D283" s="49" t="s">
        <v>54</v>
      </c>
      <c r="E283" s="50" t="s">
        <v>1</v>
      </c>
      <c r="F283" s="51" t="s">
        <v>2</v>
      </c>
      <c r="G283" s="52" t="s">
        <v>3</v>
      </c>
      <c r="H283" s="153" t="s">
        <v>10</v>
      </c>
      <c r="I283" s="54" t="s">
        <v>11</v>
      </c>
      <c r="J283" s="55" t="s">
        <v>10</v>
      </c>
      <c r="K283" s="54" t="s">
        <v>11</v>
      </c>
      <c r="L283" s="56" t="s">
        <v>15</v>
      </c>
      <c r="M283" s="57" t="s">
        <v>15</v>
      </c>
      <c r="N283" s="58" t="s">
        <v>23</v>
      </c>
      <c r="O283" s="59" t="s">
        <v>24</v>
      </c>
      <c r="P283" s="59" t="s">
        <v>10</v>
      </c>
      <c r="Q283" s="60" t="s">
        <v>11</v>
      </c>
      <c r="R283" s="58" t="s">
        <v>23</v>
      </c>
      <c r="S283" s="59" t="s">
        <v>24</v>
      </c>
      <c r="T283" s="59" t="s">
        <v>10</v>
      </c>
      <c r="U283" s="60" t="s">
        <v>11</v>
      </c>
      <c r="V283" s="58" t="s">
        <v>23</v>
      </c>
      <c r="W283" s="59" t="s">
        <v>24</v>
      </c>
      <c r="X283" s="59" t="s">
        <v>10</v>
      </c>
      <c r="Y283" s="60" t="s">
        <v>11</v>
      </c>
      <c r="Z283" s="61" t="s">
        <v>10</v>
      </c>
      <c r="AA283" s="62" t="s">
        <v>11</v>
      </c>
      <c r="AB283" s="59" t="s">
        <v>24</v>
      </c>
      <c r="AC283" s="63" t="s">
        <v>10</v>
      </c>
      <c r="AD283" s="60" t="s">
        <v>11</v>
      </c>
      <c r="AE283" s="58" t="s">
        <v>23</v>
      </c>
      <c r="AF283" s="59" t="s">
        <v>24</v>
      </c>
      <c r="AG283" s="64" t="s">
        <v>10</v>
      </c>
      <c r="AH283" s="65" t="s">
        <v>11</v>
      </c>
      <c r="AI283" s="58" t="s">
        <v>23</v>
      </c>
      <c r="AJ283" s="59" t="s">
        <v>24</v>
      </c>
      <c r="AK283" s="66" t="s">
        <v>10</v>
      </c>
      <c r="AL283" s="67" t="s">
        <v>11</v>
      </c>
      <c r="AM283" s="68" t="s">
        <v>10</v>
      </c>
      <c r="AN283" s="69" t="s">
        <v>11</v>
      </c>
      <c r="AO283" s="58" t="s">
        <v>23</v>
      </c>
      <c r="AP283" s="59" t="s">
        <v>24</v>
      </c>
      <c r="AQ283" s="70" t="s">
        <v>10</v>
      </c>
      <c r="AR283" s="65" t="s">
        <v>11</v>
      </c>
      <c r="AS283" s="58" t="s">
        <v>23</v>
      </c>
      <c r="AT283" s="59" t="s">
        <v>24</v>
      </c>
      <c r="AU283" s="66" t="s">
        <v>10</v>
      </c>
      <c r="AV283" s="67" t="s">
        <v>11</v>
      </c>
      <c r="AW283" s="71" t="s">
        <v>10</v>
      </c>
      <c r="AX283" s="72" t="s">
        <v>11</v>
      </c>
      <c r="AY283" s="63" t="s">
        <v>24</v>
      </c>
      <c r="AZ283" s="66" t="s">
        <v>10</v>
      </c>
      <c r="BA283" s="67" t="s">
        <v>11</v>
      </c>
      <c r="BB283" s="71" t="s">
        <v>10</v>
      </c>
      <c r="BC283" s="73" t="s">
        <v>11</v>
      </c>
      <c r="BD283" s="74" t="s">
        <v>10</v>
      </c>
      <c r="BE283" s="75" t="s">
        <v>11</v>
      </c>
      <c r="BF283" s="76" t="s">
        <v>23</v>
      </c>
      <c r="BG283" s="59" t="s">
        <v>24</v>
      </c>
      <c r="BH283" s="59" t="s">
        <v>10</v>
      </c>
      <c r="BI283" s="60" t="s">
        <v>11</v>
      </c>
      <c r="BJ283" s="58" t="s">
        <v>23</v>
      </c>
      <c r="BK283" s="59" t="s">
        <v>24</v>
      </c>
      <c r="BL283" s="59" t="s">
        <v>10</v>
      </c>
      <c r="BM283" s="60" t="s">
        <v>11</v>
      </c>
      <c r="BN283" s="58" t="s">
        <v>23</v>
      </c>
      <c r="BO283" s="59" t="s">
        <v>24</v>
      </c>
      <c r="BP283" s="59" t="s">
        <v>10</v>
      </c>
      <c r="BQ283" s="60" t="s">
        <v>11</v>
      </c>
      <c r="BR283" s="58" t="s">
        <v>23</v>
      </c>
      <c r="BS283" s="59" t="s">
        <v>24</v>
      </c>
      <c r="BT283" s="59" t="s">
        <v>10</v>
      </c>
      <c r="BU283" s="60" t="s">
        <v>11</v>
      </c>
      <c r="BV283" s="77" t="s">
        <v>10</v>
      </c>
      <c r="BW283" s="62" t="s">
        <v>11</v>
      </c>
      <c r="BX283" s="58" t="s">
        <v>23</v>
      </c>
      <c r="BY283" s="59" t="s">
        <v>24</v>
      </c>
      <c r="BZ283" s="64" t="s">
        <v>10</v>
      </c>
      <c r="CA283" s="67" t="s">
        <v>11</v>
      </c>
      <c r="CB283" s="78" t="s">
        <v>10</v>
      </c>
      <c r="CC283" s="79" t="s">
        <v>11</v>
      </c>
      <c r="CD283" s="80" t="s">
        <v>24</v>
      </c>
      <c r="CE283" s="70" t="s">
        <v>10</v>
      </c>
      <c r="CF283" s="67" t="s">
        <v>11</v>
      </c>
      <c r="CG283" s="68" t="s">
        <v>10</v>
      </c>
      <c r="CH283" s="69" t="s">
        <v>11</v>
      </c>
      <c r="CI283" s="58" t="s">
        <v>23</v>
      </c>
      <c r="CJ283" s="59" t="s">
        <v>24</v>
      </c>
      <c r="CK283" s="70" t="s">
        <v>10</v>
      </c>
      <c r="CL283" s="67" t="s">
        <v>11</v>
      </c>
      <c r="CM283" s="81" t="s">
        <v>10</v>
      </c>
      <c r="CN283" s="82" t="s">
        <v>11</v>
      </c>
      <c r="CO283" s="83" t="s">
        <v>10</v>
      </c>
      <c r="CP283" s="84" t="s">
        <v>11</v>
      </c>
      <c r="CQ283" s="85" t="s">
        <v>10</v>
      </c>
      <c r="CR283" s="86" t="s">
        <v>11</v>
      </c>
      <c r="CS283" s="87" t="s">
        <v>10</v>
      </c>
      <c r="CT283" s="85" t="s">
        <v>11</v>
      </c>
      <c r="CU283" s="297"/>
      <c r="CV283" s="297"/>
      <c r="CW283" s="299"/>
      <c r="CX283" s="88" t="s">
        <v>8</v>
      </c>
      <c r="CZ283" s="25"/>
      <c r="DA283" s="26"/>
    </row>
    <row r="284" spans="1:105" ht="34.5" customHeight="1" thickBot="1">
      <c r="B284" s="1">
        <v>1</v>
      </c>
      <c r="C284" s="186" t="s">
        <v>464</v>
      </c>
      <c r="D284" s="138" t="s">
        <v>465</v>
      </c>
      <c r="E284" s="14" t="s">
        <v>851</v>
      </c>
      <c r="F284" s="27">
        <v>33989</v>
      </c>
      <c r="G284" s="17" t="s">
        <v>790</v>
      </c>
      <c r="H284" s="28">
        <v>10.17</v>
      </c>
      <c r="I284" s="29">
        <v>30</v>
      </c>
      <c r="J284" s="30">
        <v>10.02</v>
      </c>
      <c r="K284" s="31">
        <v>30</v>
      </c>
      <c r="L284" s="18">
        <f>(H284+J284)/2</f>
        <v>10.094999999999999</v>
      </c>
      <c r="M284" s="19">
        <f>IF(L284&gt;=10,60,I284+K284)</f>
        <v>60</v>
      </c>
      <c r="N284" s="140">
        <v>11</v>
      </c>
      <c r="O284" s="141">
        <v>11</v>
      </c>
      <c r="P284" s="120">
        <f>(N284+O284)/2</f>
        <v>11</v>
      </c>
      <c r="Q284" s="121">
        <f>IF(P284&gt;=10,6,0)</f>
        <v>6</v>
      </c>
      <c r="R284" s="122">
        <v>11.75</v>
      </c>
      <c r="S284" s="123">
        <v>11.75</v>
      </c>
      <c r="T284" s="120">
        <f>(R284+S284)/2</f>
        <v>11.75</v>
      </c>
      <c r="U284" s="121">
        <f>IF(T284&gt;=10,6,0)</f>
        <v>6</v>
      </c>
      <c r="V284" s="122"/>
      <c r="W284" s="123"/>
      <c r="X284" s="120">
        <f>(V284+W284)/2</f>
        <v>0</v>
      </c>
      <c r="Y284" s="121">
        <f>IF(X284&gt;=10,5,0)</f>
        <v>0</v>
      </c>
      <c r="Z284" s="124">
        <f>((P284*2)+(T284*2)+(X284*2))/6</f>
        <v>7.583333333333333</v>
      </c>
      <c r="AA284" s="125">
        <f>IF(Z284&gt;=10,17,Q284+U284+Y284)</f>
        <v>12</v>
      </c>
      <c r="AB284" s="123">
        <v>10</v>
      </c>
      <c r="AC284" s="126">
        <f>AB284</f>
        <v>10</v>
      </c>
      <c r="AD284" s="127">
        <f>IF(AC284&gt;=10,3,0)</f>
        <v>3</v>
      </c>
      <c r="AE284" s="122">
        <v>11</v>
      </c>
      <c r="AF284" s="123">
        <v>11</v>
      </c>
      <c r="AG284" s="120">
        <f>(AE284+AF284)/2</f>
        <v>11</v>
      </c>
      <c r="AH284" s="121">
        <f>IF(AG284&gt;=10,3,0)</f>
        <v>3</v>
      </c>
      <c r="AI284" s="122">
        <v>10</v>
      </c>
      <c r="AJ284" s="123"/>
      <c r="AK284" s="120">
        <f>(AI284+AJ284)/2</f>
        <v>5</v>
      </c>
      <c r="AL284" s="121">
        <f>IF(AK284&gt;=10,3,0)</f>
        <v>0</v>
      </c>
      <c r="AM284" s="128">
        <f>(AC284+(AG284*2)+(AK284*2))/5</f>
        <v>8.4</v>
      </c>
      <c r="AN284" s="129">
        <f>IF(AM284&gt;=10,9,AL284+AH284+AD284)</f>
        <v>6</v>
      </c>
      <c r="AO284" s="122"/>
      <c r="AP284" s="123"/>
      <c r="AQ284" s="120">
        <f>(AO284+AP284)/2</f>
        <v>0</v>
      </c>
      <c r="AR284" s="121">
        <f>IF(AQ284&gt;=10,2,0)</f>
        <v>0</v>
      </c>
      <c r="AS284" s="122">
        <v>11.75</v>
      </c>
      <c r="AT284" s="123">
        <v>11.75</v>
      </c>
      <c r="AU284" s="120">
        <f>(AS284+AT284)/2</f>
        <v>11.75</v>
      </c>
      <c r="AV284" s="121">
        <f>IF(AU284&gt;=10,1,0)</f>
        <v>1</v>
      </c>
      <c r="AW284" s="128">
        <f>(AU284+(AQ284*2))/3</f>
        <v>3.9166666666666665</v>
      </c>
      <c r="AX284" s="129">
        <f>IF(AW284&gt;=10,3,AV284+AR284)</f>
        <v>1</v>
      </c>
      <c r="AY284" s="130"/>
      <c r="AZ284" s="131">
        <f>AY284</f>
        <v>0</v>
      </c>
      <c r="BA284" s="132">
        <f>IF(AZ284&gt;=10,1,0)</f>
        <v>0</v>
      </c>
      <c r="BB284" s="128">
        <f>AZ284</f>
        <v>0</v>
      </c>
      <c r="BC284" s="129">
        <f>BA284</f>
        <v>0</v>
      </c>
      <c r="BD284" s="133">
        <f>((P284*2)+(T284*2)+(X284*2)+AC284+(AG284*2)+(AK284*2)+(AQ284*2)+AU284+AZ284)/15</f>
        <v>6.6166666666666663</v>
      </c>
      <c r="BE284" s="134">
        <f>IF(BD284&gt;=10,30,BC284+AX284+AN284+AA284)</f>
        <v>19</v>
      </c>
      <c r="BF284" s="140"/>
      <c r="BG284" s="141"/>
      <c r="BH284" s="142">
        <f>(BF284+BG284)/2</f>
        <v>0</v>
      </c>
      <c r="BI284" s="143">
        <f>IF(BH284&gt;=10,5,0)</f>
        <v>0</v>
      </c>
      <c r="BJ284" s="140"/>
      <c r="BK284" s="141"/>
      <c r="BL284" s="142">
        <f>(BJ284+BK284)/2</f>
        <v>0</v>
      </c>
      <c r="BM284" s="143">
        <f>IF(BL284&gt;=10,5,0)</f>
        <v>0</v>
      </c>
      <c r="BN284" s="140"/>
      <c r="BO284" s="141"/>
      <c r="BP284" s="142">
        <f>(BN284+BO284)/2</f>
        <v>0</v>
      </c>
      <c r="BQ284" s="143">
        <f>IF(BP284&gt;=10,5,0)</f>
        <v>0</v>
      </c>
      <c r="BR284" s="140"/>
      <c r="BS284" s="141"/>
      <c r="BT284" s="142">
        <f>(BR284+BS284)/2</f>
        <v>0</v>
      </c>
      <c r="BU284" s="143">
        <f>IF(BT284&gt;=10,5,0)</f>
        <v>0</v>
      </c>
      <c r="BV284" s="144">
        <f>((BT284*2)+(BP284*2)+(BL284*2)+(BH284*2))/8</f>
        <v>0</v>
      </c>
      <c r="BW284" s="145">
        <f>IF(BV284&gt;=10,20,BU284+BQ284+BM284+BI284)</f>
        <v>0</v>
      </c>
      <c r="BX284" s="140"/>
      <c r="BY284" s="141"/>
      <c r="BZ284" s="142">
        <f>(BX284+BY284)/2</f>
        <v>0</v>
      </c>
      <c r="CA284" s="143">
        <f>IF(BZ284&gt;=10,5,0)</f>
        <v>0</v>
      </c>
      <c r="CB284" s="146">
        <f>BZ284</f>
        <v>0</v>
      </c>
      <c r="CC284" s="145">
        <f>CA284</f>
        <v>0</v>
      </c>
      <c r="CD284" s="141"/>
      <c r="CE284" s="147">
        <f>CD284</f>
        <v>0</v>
      </c>
      <c r="CF284" s="148">
        <f>IF(CE284&gt;=10,2,0)</f>
        <v>0</v>
      </c>
      <c r="CG284" s="146">
        <f>CE284</f>
        <v>0</v>
      </c>
      <c r="CH284" s="145">
        <f>CF284</f>
        <v>0</v>
      </c>
      <c r="CI284" s="140"/>
      <c r="CJ284" s="141"/>
      <c r="CK284" s="142">
        <f>(CI284+CJ284)/2</f>
        <v>0</v>
      </c>
      <c r="CL284" s="143">
        <f>IF(CK284&gt;=10,3,0)</f>
        <v>0</v>
      </c>
      <c r="CM284" s="146">
        <f>CK284</f>
        <v>0</v>
      </c>
      <c r="CN284" s="145">
        <f>CL284</f>
        <v>0</v>
      </c>
      <c r="CO284" s="21">
        <f>((CK284*2)+CE284+(BZ284*2)+(BT284*2)+(BP284*2)+(BL284*2)+(BH284*2))/13</f>
        <v>0</v>
      </c>
      <c r="CP284" s="22">
        <f>IF(CO284&gt;=10,30,CN284+CH284+CC284+BW284)</f>
        <v>0</v>
      </c>
      <c r="CQ284" s="2">
        <f t="shared" ref="CQ284:CQ321" si="385">BD284</f>
        <v>6.6166666666666663</v>
      </c>
      <c r="CR284" s="3">
        <f t="shared" ref="CR284:CR321" si="386">IF(CU284&gt;=10,30,BE284)</f>
        <v>19</v>
      </c>
      <c r="CS284" s="4">
        <f t="shared" ref="CS284:CS321" si="387">CO284</f>
        <v>0</v>
      </c>
      <c r="CT284" s="5">
        <f t="shared" ref="CT284:CT321" si="388">IF(CU284&gt;=10,30,CP284)</f>
        <v>0</v>
      </c>
      <c r="CU284" s="23">
        <f t="shared" ref="CU284:CU321" si="389">(CS284+CQ284)/2</f>
        <v>3.3083333333333331</v>
      </c>
      <c r="CV284" s="6">
        <f t="shared" ref="CV284:CV321" si="390">IF(CU284&gt;=10,60,CT284+CR284)</f>
        <v>19</v>
      </c>
      <c r="CW284" s="20">
        <f>(M284+CV284)</f>
        <v>79</v>
      </c>
      <c r="CX284" s="9" t="str">
        <f>IF(CW284=120,"ناجح(ة) دورة1","مؤجل(ة)")</f>
        <v>مؤجل(ة)</v>
      </c>
      <c r="CY284" s="10"/>
      <c r="CZ284" s="15"/>
      <c r="DA284" s="12"/>
    </row>
    <row r="285" spans="1:105" ht="29.25" customHeight="1" thickBot="1">
      <c r="B285" s="1">
        <f>B284+1</f>
        <v>2</v>
      </c>
      <c r="C285" s="187" t="s">
        <v>466</v>
      </c>
      <c r="D285" s="138" t="s">
        <v>467</v>
      </c>
      <c r="E285" s="13" t="s">
        <v>758</v>
      </c>
      <c r="F285" s="32">
        <v>36125</v>
      </c>
      <c r="G285" s="33" t="s">
        <v>790</v>
      </c>
      <c r="H285" s="28">
        <v>9.39</v>
      </c>
      <c r="I285" s="29">
        <v>30</v>
      </c>
      <c r="J285" s="30">
        <v>10.62</v>
      </c>
      <c r="K285" s="31">
        <v>30</v>
      </c>
      <c r="L285" s="18">
        <f t="shared" ref="L285:L321" si="391">(H285+J285)/2</f>
        <v>10.004999999999999</v>
      </c>
      <c r="M285" s="19">
        <f t="shared" ref="M285:M321" si="392">IF(L285&gt;=10,60,I285+K285)</f>
        <v>60</v>
      </c>
      <c r="N285" s="149">
        <v>14.5</v>
      </c>
      <c r="O285" s="150">
        <v>8</v>
      </c>
      <c r="P285" s="120">
        <f t="shared" ref="P285:P321" si="393">(N285+O285)/2</f>
        <v>11.25</v>
      </c>
      <c r="Q285" s="121">
        <f t="shared" ref="Q285:Q321" si="394">IF(P285&gt;=10,6,0)</f>
        <v>6</v>
      </c>
      <c r="R285" s="135">
        <v>14</v>
      </c>
      <c r="S285" s="136">
        <v>10.5</v>
      </c>
      <c r="T285" s="120">
        <f t="shared" ref="T285:T321" si="395">(R285+S285)/2</f>
        <v>12.25</v>
      </c>
      <c r="U285" s="121">
        <f t="shared" ref="U285:U321" si="396">IF(T285&gt;=10,6,0)</f>
        <v>6</v>
      </c>
      <c r="V285" s="135">
        <v>9</v>
      </c>
      <c r="W285" s="136">
        <v>3.5</v>
      </c>
      <c r="X285" s="120">
        <f t="shared" ref="X285:X321" si="397">(V285+W285)/2</f>
        <v>6.25</v>
      </c>
      <c r="Y285" s="121">
        <f t="shared" ref="Y285:Y321" si="398">IF(X285&gt;=10,5,0)</f>
        <v>0</v>
      </c>
      <c r="Z285" s="124">
        <f t="shared" ref="Z285:Z321" si="399">((P285*2)+(T285*2)+(X285*2))/6</f>
        <v>9.9166666666666661</v>
      </c>
      <c r="AA285" s="125">
        <f t="shared" ref="AA285:AA321" si="400">IF(Z285&gt;=10,17,Q285+U285+Y285)</f>
        <v>12</v>
      </c>
      <c r="AB285" s="136">
        <v>12</v>
      </c>
      <c r="AC285" s="126">
        <f t="shared" ref="AC285:AC321" si="401">AB285</f>
        <v>12</v>
      </c>
      <c r="AD285" s="127">
        <f t="shared" ref="AD285:AD321" si="402">IF(AC285&gt;=10,3,0)</f>
        <v>3</v>
      </c>
      <c r="AE285" s="135">
        <v>13.5</v>
      </c>
      <c r="AF285" s="136">
        <v>4.5</v>
      </c>
      <c r="AG285" s="120">
        <f t="shared" ref="AG285:AG321" si="403">(AE285+AF285)/2</f>
        <v>9</v>
      </c>
      <c r="AH285" s="121">
        <f t="shared" ref="AH285:AH321" si="404">IF(AG285&gt;=10,3,0)</f>
        <v>0</v>
      </c>
      <c r="AI285" s="135">
        <v>10</v>
      </c>
      <c r="AJ285" s="136">
        <v>2</v>
      </c>
      <c r="AK285" s="120">
        <f t="shared" ref="AK285:AK321" si="405">(AI285+AJ285)/2</f>
        <v>6</v>
      </c>
      <c r="AL285" s="121">
        <f t="shared" ref="AL285:AL321" si="406">IF(AK285&gt;=10,3,0)</f>
        <v>0</v>
      </c>
      <c r="AM285" s="128">
        <f t="shared" ref="AM285:AM321" si="407">(AC285+(AG285*2)+(AK285*2))/5</f>
        <v>8.4</v>
      </c>
      <c r="AN285" s="129">
        <f t="shared" ref="AN285:AN321" si="408">IF(AM285&gt;=10,9,AL285+AH285+AD285)</f>
        <v>3</v>
      </c>
      <c r="AO285" s="135">
        <v>11.5</v>
      </c>
      <c r="AP285" s="136">
        <v>2</v>
      </c>
      <c r="AQ285" s="120">
        <f t="shared" ref="AQ285:AQ321" si="409">(AO285+AP285)/2</f>
        <v>6.75</v>
      </c>
      <c r="AR285" s="121">
        <f t="shared" ref="AR285:AR321" si="410">IF(AQ285&gt;=10,2,0)</f>
        <v>0</v>
      </c>
      <c r="AS285" s="135">
        <v>17.5</v>
      </c>
      <c r="AT285" s="136">
        <v>18</v>
      </c>
      <c r="AU285" s="120">
        <f t="shared" ref="AU285:AU321" si="411">(AS285+AT285)/2</f>
        <v>17.75</v>
      </c>
      <c r="AV285" s="121">
        <f t="shared" ref="AV285:AV321" si="412">IF(AU285&gt;=10,1,0)</f>
        <v>1</v>
      </c>
      <c r="AW285" s="128">
        <f t="shared" ref="AW285:AW321" si="413">(AU285+(AQ285*2))/3</f>
        <v>10.416666666666666</v>
      </c>
      <c r="AX285" s="129">
        <f t="shared" ref="AX285:AX321" si="414">IF(AW285&gt;=10,3,AV285+AR285)</f>
        <v>3</v>
      </c>
      <c r="AY285" s="137">
        <v>11</v>
      </c>
      <c r="AZ285" s="131">
        <f t="shared" ref="AZ285:AZ321" si="415">AY285</f>
        <v>11</v>
      </c>
      <c r="BA285" s="132">
        <f t="shared" ref="BA285:BA321" si="416">IF(AZ285&gt;=10,1,0)</f>
        <v>1</v>
      </c>
      <c r="BB285" s="128">
        <f t="shared" ref="BB285:BB321" si="417">AZ285</f>
        <v>11</v>
      </c>
      <c r="BC285" s="129">
        <f t="shared" ref="BC285:BC321" si="418">BA285</f>
        <v>1</v>
      </c>
      <c r="BD285" s="133">
        <f t="shared" ref="BD285:BD321" si="419">((P285*2)+(T285*2)+(X285*2)+AC285+(AG285*2)+(AK285*2)+(AQ285*2)+AU285+AZ285)/15</f>
        <v>9.5833333333333339</v>
      </c>
      <c r="BE285" s="134">
        <f t="shared" ref="BE285:BE321" si="420">IF(BD285&gt;=10,30,BC285+AX285+AN285+AA285)</f>
        <v>19</v>
      </c>
      <c r="BF285" s="149"/>
      <c r="BG285" s="150"/>
      <c r="BH285" s="142">
        <f t="shared" ref="BH285:BH321" si="421">(BF285+BG285)/2</f>
        <v>0</v>
      </c>
      <c r="BI285" s="143">
        <f t="shared" ref="BI285:BI321" si="422">IF(BH285&gt;=10,5,0)</f>
        <v>0</v>
      </c>
      <c r="BJ285" s="149"/>
      <c r="BK285" s="150"/>
      <c r="BL285" s="142">
        <f t="shared" ref="BL285:BL321" si="423">(BJ285+BK285)/2</f>
        <v>0</v>
      </c>
      <c r="BM285" s="143">
        <f t="shared" ref="BM285:BM321" si="424">IF(BL285&gt;=10,5,0)</f>
        <v>0</v>
      </c>
      <c r="BN285" s="149"/>
      <c r="BO285" s="150"/>
      <c r="BP285" s="142">
        <f>(BN285+BO285)/2</f>
        <v>0</v>
      </c>
      <c r="BQ285" s="143">
        <f>IF(BP285&gt;=10,5,0)</f>
        <v>0</v>
      </c>
      <c r="BR285" s="149"/>
      <c r="BS285" s="150"/>
      <c r="BT285" s="142">
        <f t="shared" ref="BT285:BT321" si="425">(BR285+BS285)/2</f>
        <v>0</v>
      </c>
      <c r="BU285" s="143">
        <f t="shared" ref="BU285:BU321" si="426">IF(BT285&gt;=10,5,0)</f>
        <v>0</v>
      </c>
      <c r="BV285" s="144">
        <f t="shared" ref="BV285:BV321" si="427">((BT285*2)+(BP285*2)+(BL285*2)+(BH285*2))/8</f>
        <v>0</v>
      </c>
      <c r="BW285" s="145">
        <f t="shared" ref="BW285:BW321" si="428">IF(BV285&gt;=10,20,BU285+BQ285+BM285+BI285)</f>
        <v>0</v>
      </c>
      <c r="BX285" s="149"/>
      <c r="BY285" s="150"/>
      <c r="BZ285" s="142">
        <f t="shared" ref="BZ285:BZ321" si="429">(BX285+BY285)/2</f>
        <v>0</v>
      </c>
      <c r="CA285" s="143">
        <f t="shared" ref="CA285:CA321" si="430">IF(BZ285&gt;=10,5,0)</f>
        <v>0</v>
      </c>
      <c r="CB285" s="146">
        <f t="shared" ref="CB285:CB321" si="431">BZ285</f>
        <v>0</v>
      </c>
      <c r="CC285" s="145">
        <f t="shared" ref="CC285:CC321" si="432">CA285</f>
        <v>0</v>
      </c>
      <c r="CD285" s="150"/>
      <c r="CE285" s="147">
        <f t="shared" ref="CE285:CE321" si="433">CD285</f>
        <v>0</v>
      </c>
      <c r="CF285" s="148">
        <f t="shared" ref="CF285:CF321" si="434">IF(CE285&gt;=10,2,0)</f>
        <v>0</v>
      </c>
      <c r="CG285" s="146">
        <f t="shared" ref="CG285:CG321" si="435">CE285</f>
        <v>0</v>
      </c>
      <c r="CH285" s="145">
        <f t="shared" ref="CH285:CH321" si="436">CF285</f>
        <v>0</v>
      </c>
      <c r="CI285" s="149"/>
      <c r="CJ285" s="150"/>
      <c r="CK285" s="142">
        <f t="shared" ref="CK285:CK321" si="437">(CI285+CJ285)/2</f>
        <v>0</v>
      </c>
      <c r="CL285" s="143">
        <f t="shared" ref="CL285:CL321" si="438">IF(CK285&gt;=10,3,0)</f>
        <v>0</v>
      </c>
      <c r="CM285" s="146">
        <f t="shared" ref="CM285:CM321" si="439">CK285</f>
        <v>0</v>
      </c>
      <c r="CN285" s="145">
        <f t="shared" ref="CN285:CN321" si="440">CL285</f>
        <v>0</v>
      </c>
      <c r="CO285" s="21">
        <f t="shared" ref="CO285:CO321" si="441">((CK285*2)+CE285+(BZ285*2)+(BT285*2)+(BP285*2)+(BL285*2)+(BH285*2))/13</f>
        <v>0</v>
      </c>
      <c r="CP285" s="22">
        <f t="shared" ref="CP285:CP321" si="442">IF(CO285&gt;=10,30,CN285+CH285+CC285+BW285)</f>
        <v>0</v>
      </c>
      <c r="CQ285" s="2">
        <f t="shared" si="385"/>
        <v>9.5833333333333339</v>
      </c>
      <c r="CR285" s="3">
        <f t="shared" si="386"/>
        <v>19</v>
      </c>
      <c r="CS285" s="4">
        <f t="shared" si="387"/>
        <v>0</v>
      </c>
      <c r="CT285" s="5">
        <f t="shared" si="388"/>
        <v>0</v>
      </c>
      <c r="CU285" s="23">
        <f t="shared" si="389"/>
        <v>4.791666666666667</v>
      </c>
      <c r="CV285" s="6">
        <f t="shared" si="390"/>
        <v>19</v>
      </c>
      <c r="CW285" s="20">
        <f t="shared" ref="CW285:CW321" si="443">(M285+CV285)</f>
        <v>79</v>
      </c>
      <c r="CX285" s="9" t="str">
        <f t="shared" ref="CX285:CX320" si="444">IF(CW285=120,"ناجح(ة) دورة1","مؤجل(ة)")</f>
        <v>مؤجل(ة)</v>
      </c>
      <c r="CY285" s="10"/>
      <c r="CZ285" s="15"/>
      <c r="DA285" s="12"/>
    </row>
    <row r="286" spans="1:105" ht="29.25" customHeight="1" thickBot="1">
      <c r="B286" s="1">
        <f t="shared" ref="B286:B320" si="445">B285+1</f>
        <v>3</v>
      </c>
      <c r="C286" s="183" t="s">
        <v>468</v>
      </c>
      <c r="D286" s="138" t="s">
        <v>469</v>
      </c>
      <c r="E286" s="13" t="s">
        <v>759</v>
      </c>
      <c r="F286" s="32">
        <v>34663</v>
      </c>
      <c r="G286" s="33" t="s">
        <v>790</v>
      </c>
      <c r="H286" s="28">
        <v>10.029999999999999</v>
      </c>
      <c r="I286" s="29">
        <v>30</v>
      </c>
      <c r="J286" s="30">
        <v>9.98</v>
      </c>
      <c r="K286" s="31">
        <v>30</v>
      </c>
      <c r="L286" s="18">
        <f t="shared" si="391"/>
        <v>10.004999999999999</v>
      </c>
      <c r="M286" s="19">
        <f t="shared" si="392"/>
        <v>60</v>
      </c>
      <c r="N286" s="149">
        <v>4</v>
      </c>
      <c r="O286" s="150">
        <v>3</v>
      </c>
      <c r="P286" s="120">
        <f t="shared" si="393"/>
        <v>3.5</v>
      </c>
      <c r="Q286" s="121">
        <f t="shared" si="394"/>
        <v>0</v>
      </c>
      <c r="R286" s="135">
        <v>13</v>
      </c>
      <c r="S286" s="136">
        <v>12.75</v>
      </c>
      <c r="T286" s="120">
        <f t="shared" si="395"/>
        <v>12.875</v>
      </c>
      <c r="U286" s="121">
        <f t="shared" si="396"/>
        <v>6</v>
      </c>
      <c r="V286" s="135">
        <v>4.5</v>
      </c>
      <c r="W286" s="136">
        <v>3.75</v>
      </c>
      <c r="X286" s="120">
        <f t="shared" si="397"/>
        <v>4.125</v>
      </c>
      <c r="Y286" s="121">
        <f t="shared" si="398"/>
        <v>0</v>
      </c>
      <c r="Z286" s="124">
        <f t="shared" si="399"/>
        <v>6.833333333333333</v>
      </c>
      <c r="AA286" s="125">
        <f t="shared" si="400"/>
        <v>6</v>
      </c>
      <c r="AB286" s="136">
        <v>12.5</v>
      </c>
      <c r="AC286" s="126">
        <f t="shared" si="401"/>
        <v>12.5</v>
      </c>
      <c r="AD286" s="127">
        <f t="shared" si="402"/>
        <v>3</v>
      </c>
      <c r="AE286" s="135">
        <v>10</v>
      </c>
      <c r="AF286" s="136">
        <v>0</v>
      </c>
      <c r="AG286" s="120">
        <f t="shared" si="403"/>
        <v>5</v>
      </c>
      <c r="AH286" s="121">
        <f t="shared" si="404"/>
        <v>0</v>
      </c>
      <c r="AI286" s="135">
        <v>9</v>
      </c>
      <c r="AJ286" s="136">
        <v>1.5</v>
      </c>
      <c r="AK286" s="120">
        <f t="shared" si="405"/>
        <v>5.25</v>
      </c>
      <c r="AL286" s="121">
        <f t="shared" si="406"/>
        <v>0</v>
      </c>
      <c r="AM286" s="128">
        <f t="shared" si="407"/>
        <v>6.6</v>
      </c>
      <c r="AN286" s="129">
        <f t="shared" si="408"/>
        <v>3</v>
      </c>
      <c r="AO286" s="135">
        <v>11.5</v>
      </c>
      <c r="AP286" s="136">
        <v>6</v>
      </c>
      <c r="AQ286" s="120">
        <f t="shared" si="409"/>
        <v>8.75</v>
      </c>
      <c r="AR286" s="121">
        <f t="shared" si="410"/>
        <v>0</v>
      </c>
      <c r="AS286" s="135">
        <v>17.5</v>
      </c>
      <c r="AT286" s="136">
        <v>17.5</v>
      </c>
      <c r="AU286" s="120">
        <f t="shared" si="411"/>
        <v>17.5</v>
      </c>
      <c r="AV286" s="121">
        <f t="shared" si="412"/>
        <v>1</v>
      </c>
      <c r="AW286" s="128">
        <f t="shared" si="413"/>
        <v>11.666666666666666</v>
      </c>
      <c r="AX286" s="129">
        <f t="shared" si="414"/>
        <v>3</v>
      </c>
      <c r="AY286" s="137">
        <v>7</v>
      </c>
      <c r="AZ286" s="131">
        <f t="shared" si="415"/>
        <v>7</v>
      </c>
      <c r="BA286" s="132">
        <f t="shared" si="416"/>
        <v>0</v>
      </c>
      <c r="BB286" s="128">
        <f t="shared" si="417"/>
        <v>7</v>
      </c>
      <c r="BC286" s="129">
        <f t="shared" si="418"/>
        <v>0</v>
      </c>
      <c r="BD286" s="133">
        <f t="shared" si="419"/>
        <v>7.7333333333333334</v>
      </c>
      <c r="BE286" s="134">
        <f t="shared" si="420"/>
        <v>12</v>
      </c>
      <c r="BF286" s="149"/>
      <c r="BG286" s="150"/>
      <c r="BH286" s="142">
        <f t="shared" si="421"/>
        <v>0</v>
      </c>
      <c r="BI286" s="143">
        <f t="shared" si="422"/>
        <v>0</v>
      </c>
      <c r="BJ286" s="149"/>
      <c r="BK286" s="150"/>
      <c r="BL286" s="142">
        <f t="shared" si="423"/>
        <v>0</v>
      </c>
      <c r="BM286" s="143">
        <f t="shared" si="424"/>
        <v>0</v>
      </c>
      <c r="BN286" s="149"/>
      <c r="BO286" s="150"/>
      <c r="BP286" s="142">
        <f t="shared" ref="BP286:BP321" si="446">(BN286+BO286)/2</f>
        <v>0</v>
      </c>
      <c r="BQ286" s="143">
        <f t="shared" ref="BQ286:BQ321" si="447">IF(BP286&gt;=10,5,0)</f>
        <v>0</v>
      </c>
      <c r="BR286" s="149"/>
      <c r="BS286" s="150"/>
      <c r="BT286" s="142">
        <f t="shared" si="425"/>
        <v>0</v>
      </c>
      <c r="BU286" s="143">
        <f t="shared" si="426"/>
        <v>0</v>
      </c>
      <c r="BV286" s="144">
        <f t="shared" si="427"/>
        <v>0</v>
      </c>
      <c r="BW286" s="145">
        <f t="shared" si="428"/>
        <v>0</v>
      </c>
      <c r="BX286" s="149"/>
      <c r="BY286" s="150"/>
      <c r="BZ286" s="142">
        <f t="shared" si="429"/>
        <v>0</v>
      </c>
      <c r="CA286" s="143">
        <f t="shared" si="430"/>
        <v>0</v>
      </c>
      <c r="CB286" s="146">
        <f t="shared" si="431"/>
        <v>0</v>
      </c>
      <c r="CC286" s="145">
        <f t="shared" si="432"/>
        <v>0</v>
      </c>
      <c r="CD286" s="150"/>
      <c r="CE286" s="147">
        <f t="shared" si="433"/>
        <v>0</v>
      </c>
      <c r="CF286" s="148">
        <f t="shared" si="434"/>
        <v>0</v>
      </c>
      <c r="CG286" s="146">
        <f t="shared" si="435"/>
        <v>0</v>
      </c>
      <c r="CH286" s="145">
        <f t="shared" si="436"/>
        <v>0</v>
      </c>
      <c r="CI286" s="149"/>
      <c r="CJ286" s="150"/>
      <c r="CK286" s="142">
        <f t="shared" si="437"/>
        <v>0</v>
      </c>
      <c r="CL286" s="143">
        <f t="shared" si="438"/>
        <v>0</v>
      </c>
      <c r="CM286" s="146">
        <f t="shared" si="439"/>
        <v>0</v>
      </c>
      <c r="CN286" s="145">
        <f t="shared" si="440"/>
        <v>0</v>
      </c>
      <c r="CO286" s="21">
        <f t="shared" si="441"/>
        <v>0</v>
      </c>
      <c r="CP286" s="22">
        <f t="shared" si="442"/>
        <v>0</v>
      </c>
      <c r="CQ286" s="2">
        <f t="shared" si="385"/>
        <v>7.7333333333333334</v>
      </c>
      <c r="CR286" s="3">
        <f t="shared" si="386"/>
        <v>12</v>
      </c>
      <c r="CS286" s="4">
        <f t="shared" si="387"/>
        <v>0</v>
      </c>
      <c r="CT286" s="5">
        <f t="shared" si="388"/>
        <v>0</v>
      </c>
      <c r="CU286" s="23">
        <f t="shared" si="389"/>
        <v>3.8666666666666667</v>
      </c>
      <c r="CV286" s="6">
        <f t="shared" si="390"/>
        <v>12</v>
      </c>
      <c r="CW286" s="20">
        <f t="shared" si="443"/>
        <v>72</v>
      </c>
      <c r="CX286" s="9" t="str">
        <f t="shared" si="444"/>
        <v>مؤجل(ة)</v>
      </c>
      <c r="CZ286" s="16"/>
      <c r="DA286" s="12"/>
    </row>
    <row r="287" spans="1:105" ht="29.25" customHeight="1" thickBot="1">
      <c r="B287" s="1">
        <f t="shared" si="445"/>
        <v>4</v>
      </c>
      <c r="C287" s="183" t="s">
        <v>471</v>
      </c>
      <c r="D287" s="138" t="s">
        <v>472</v>
      </c>
      <c r="E287" s="13" t="s">
        <v>761</v>
      </c>
      <c r="F287" s="32">
        <v>36038</v>
      </c>
      <c r="G287" s="33" t="s">
        <v>790</v>
      </c>
      <c r="H287" s="28">
        <v>9.59</v>
      </c>
      <c r="I287" s="29">
        <v>30</v>
      </c>
      <c r="J287" s="30">
        <v>10.42</v>
      </c>
      <c r="K287" s="31">
        <v>30</v>
      </c>
      <c r="L287" s="18">
        <f>(H287+J287)/2</f>
        <v>10.004999999999999</v>
      </c>
      <c r="M287" s="19">
        <f t="shared" si="392"/>
        <v>60</v>
      </c>
      <c r="N287" s="149">
        <v>9</v>
      </c>
      <c r="O287" s="150">
        <v>3</v>
      </c>
      <c r="P287" s="120">
        <f t="shared" si="393"/>
        <v>6</v>
      </c>
      <c r="Q287" s="121">
        <f t="shared" si="394"/>
        <v>0</v>
      </c>
      <c r="R287" s="135">
        <v>14</v>
      </c>
      <c r="S287" s="136">
        <v>13</v>
      </c>
      <c r="T287" s="120">
        <f t="shared" si="395"/>
        <v>13.5</v>
      </c>
      <c r="U287" s="121">
        <f t="shared" si="396"/>
        <v>6</v>
      </c>
      <c r="V287" s="135">
        <v>8.5</v>
      </c>
      <c r="W287" s="136">
        <v>1.75</v>
      </c>
      <c r="X287" s="120">
        <f t="shared" si="397"/>
        <v>5.125</v>
      </c>
      <c r="Y287" s="121">
        <f t="shared" si="398"/>
        <v>0</v>
      </c>
      <c r="Z287" s="124">
        <f t="shared" si="399"/>
        <v>8.2083333333333339</v>
      </c>
      <c r="AA287" s="125">
        <f t="shared" si="400"/>
        <v>6</v>
      </c>
      <c r="AB287" s="136">
        <v>15</v>
      </c>
      <c r="AC287" s="126">
        <f t="shared" si="401"/>
        <v>15</v>
      </c>
      <c r="AD287" s="127">
        <f t="shared" si="402"/>
        <v>3</v>
      </c>
      <c r="AE287" s="135">
        <v>10</v>
      </c>
      <c r="AF287" s="136">
        <v>2.75</v>
      </c>
      <c r="AG287" s="120">
        <f t="shared" si="403"/>
        <v>6.375</v>
      </c>
      <c r="AH287" s="121">
        <f t="shared" si="404"/>
        <v>0</v>
      </c>
      <c r="AI287" s="135">
        <v>11</v>
      </c>
      <c r="AJ287" s="136">
        <v>4</v>
      </c>
      <c r="AK287" s="120">
        <f t="shared" si="405"/>
        <v>7.5</v>
      </c>
      <c r="AL287" s="121">
        <f t="shared" si="406"/>
        <v>0</v>
      </c>
      <c r="AM287" s="128">
        <f t="shared" si="407"/>
        <v>8.5500000000000007</v>
      </c>
      <c r="AN287" s="129">
        <f t="shared" si="408"/>
        <v>3</v>
      </c>
      <c r="AO287" s="135">
        <v>11.5</v>
      </c>
      <c r="AP287" s="136">
        <v>1</v>
      </c>
      <c r="AQ287" s="120">
        <f t="shared" si="409"/>
        <v>6.25</v>
      </c>
      <c r="AR287" s="121">
        <f t="shared" si="410"/>
        <v>0</v>
      </c>
      <c r="AS287" s="135">
        <v>17</v>
      </c>
      <c r="AT287" s="136">
        <v>13.5</v>
      </c>
      <c r="AU287" s="120">
        <f t="shared" si="411"/>
        <v>15.25</v>
      </c>
      <c r="AV287" s="121">
        <f t="shared" si="412"/>
        <v>1</v>
      </c>
      <c r="AW287" s="128">
        <f t="shared" si="413"/>
        <v>9.25</v>
      </c>
      <c r="AX287" s="129">
        <f t="shared" si="414"/>
        <v>1</v>
      </c>
      <c r="AY287" s="137">
        <v>8</v>
      </c>
      <c r="AZ287" s="131">
        <f t="shared" si="415"/>
        <v>8</v>
      </c>
      <c r="BA287" s="132">
        <f t="shared" si="416"/>
        <v>0</v>
      </c>
      <c r="BB287" s="128">
        <f t="shared" si="417"/>
        <v>8</v>
      </c>
      <c r="BC287" s="129">
        <f t="shared" si="418"/>
        <v>0</v>
      </c>
      <c r="BD287" s="133">
        <f t="shared" si="419"/>
        <v>8.5166666666666675</v>
      </c>
      <c r="BE287" s="134">
        <f t="shared" si="420"/>
        <v>10</v>
      </c>
      <c r="BF287" s="149"/>
      <c r="BG287" s="150"/>
      <c r="BH287" s="142">
        <f t="shared" si="421"/>
        <v>0</v>
      </c>
      <c r="BI287" s="143">
        <f t="shared" si="422"/>
        <v>0</v>
      </c>
      <c r="BJ287" s="149"/>
      <c r="BK287" s="150"/>
      <c r="BL287" s="142">
        <f t="shared" si="423"/>
        <v>0</v>
      </c>
      <c r="BM287" s="143">
        <f t="shared" si="424"/>
        <v>0</v>
      </c>
      <c r="BN287" s="149"/>
      <c r="BO287" s="150"/>
      <c r="BP287" s="142">
        <f t="shared" si="446"/>
        <v>0</v>
      </c>
      <c r="BQ287" s="143">
        <f t="shared" si="447"/>
        <v>0</v>
      </c>
      <c r="BR287" s="149"/>
      <c r="BS287" s="150"/>
      <c r="BT287" s="142">
        <f t="shared" si="425"/>
        <v>0</v>
      </c>
      <c r="BU287" s="143">
        <f t="shared" si="426"/>
        <v>0</v>
      </c>
      <c r="BV287" s="144">
        <f t="shared" si="427"/>
        <v>0</v>
      </c>
      <c r="BW287" s="145">
        <f t="shared" si="428"/>
        <v>0</v>
      </c>
      <c r="BX287" s="149"/>
      <c r="BY287" s="150"/>
      <c r="BZ287" s="142">
        <f t="shared" si="429"/>
        <v>0</v>
      </c>
      <c r="CA287" s="143">
        <f t="shared" si="430"/>
        <v>0</v>
      </c>
      <c r="CB287" s="146">
        <f t="shared" si="431"/>
        <v>0</v>
      </c>
      <c r="CC287" s="145">
        <f t="shared" si="432"/>
        <v>0</v>
      </c>
      <c r="CD287" s="150"/>
      <c r="CE287" s="147">
        <f t="shared" si="433"/>
        <v>0</v>
      </c>
      <c r="CF287" s="148">
        <f t="shared" si="434"/>
        <v>0</v>
      </c>
      <c r="CG287" s="146">
        <f t="shared" si="435"/>
        <v>0</v>
      </c>
      <c r="CH287" s="145">
        <f t="shared" si="436"/>
        <v>0</v>
      </c>
      <c r="CI287" s="149"/>
      <c r="CJ287" s="150"/>
      <c r="CK287" s="142">
        <f t="shared" si="437"/>
        <v>0</v>
      </c>
      <c r="CL287" s="143">
        <f t="shared" si="438"/>
        <v>0</v>
      </c>
      <c r="CM287" s="146">
        <f t="shared" si="439"/>
        <v>0</v>
      </c>
      <c r="CN287" s="145">
        <f t="shared" si="440"/>
        <v>0</v>
      </c>
      <c r="CO287" s="21">
        <f t="shared" si="441"/>
        <v>0</v>
      </c>
      <c r="CP287" s="22">
        <f t="shared" si="442"/>
        <v>0</v>
      </c>
      <c r="CQ287" s="2">
        <f t="shared" si="385"/>
        <v>8.5166666666666675</v>
      </c>
      <c r="CR287" s="3">
        <f t="shared" si="386"/>
        <v>10</v>
      </c>
      <c r="CS287" s="4">
        <f t="shared" si="387"/>
        <v>0</v>
      </c>
      <c r="CT287" s="5">
        <f t="shared" si="388"/>
        <v>0</v>
      </c>
      <c r="CU287" s="23">
        <f t="shared" si="389"/>
        <v>4.2583333333333337</v>
      </c>
      <c r="CV287" s="6">
        <f t="shared" si="390"/>
        <v>10</v>
      </c>
      <c r="CW287" s="20">
        <f t="shared" si="443"/>
        <v>70</v>
      </c>
      <c r="CX287" s="9" t="str">
        <f t="shared" si="444"/>
        <v>مؤجل(ة)</v>
      </c>
      <c r="CY287" s="10"/>
      <c r="CZ287" s="15"/>
      <c r="DA287" s="12"/>
    </row>
    <row r="288" spans="1:105" ht="29.25" customHeight="1" thickBot="1">
      <c r="B288" s="1">
        <v>5</v>
      </c>
      <c r="C288" s="184" t="s">
        <v>473</v>
      </c>
      <c r="D288" s="138" t="s">
        <v>338</v>
      </c>
      <c r="E288" s="34" t="s">
        <v>762</v>
      </c>
      <c r="F288" s="32">
        <v>35735</v>
      </c>
      <c r="G288" s="33" t="s">
        <v>790</v>
      </c>
      <c r="H288" s="28">
        <v>9.52</v>
      </c>
      <c r="I288" s="29">
        <v>30</v>
      </c>
      <c r="J288" s="30">
        <v>11.12</v>
      </c>
      <c r="K288" s="31">
        <v>30</v>
      </c>
      <c r="L288" s="18">
        <f t="shared" si="391"/>
        <v>10.32</v>
      </c>
      <c r="M288" s="19">
        <f t="shared" si="392"/>
        <v>60</v>
      </c>
      <c r="N288" s="149">
        <v>12.5</v>
      </c>
      <c r="O288" s="150">
        <v>3</v>
      </c>
      <c r="P288" s="120">
        <f t="shared" si="393"/>
        <v>7.75</v>
      </c>
      <c r="Q288" s="121">
        <f t="shared" si="394"/>
        <v>0</v>
      </c>
      <c r="R288" s="135">
        <v>15.5</v>
      </c>
      <c r="S288" s="136">
        <v>15</v>
      </c>
      <c r="T288" s="120">
        <f t="shared" si="395"/>
        <v>15.25</v>
      </c>
      <c r="U288" s="121">
        <f t="shared" si="396"/>
        <v>6</v>
      </c>
      <c r="V288" s="135">
        <v>9.5</v>
      </c>
      <c r="W288" s="136">
        <v>3.75</v>
      </c>
      <c r="X288" s="120">
        <f t="shared" si="397"/>
        <v>6.625</v>
      </c>
      <c r="Y288" s="121">
        <f t="shared" si="398"/>
        <v>0</v>
      </c>
      <c r="Z288" s="124">
        <f t="shared" si="399"/>
        <v>9.875</v>
      </c>
      <c r="AA288" s="125">
        <f t="shared" si="400"/>
        <v>6</v>
      </c>
      <c r="AB288" s="136">
        <v>12</v>
      </c>
      <c r="AC288" s="126">
        <f t="shared" si="401"/>
        <v>12</v>
      </c>
      <c r="AD288" s="127">
        <f t="shared" si="402"/>
        <v>3</v>
      </c>
      <c r="AE288" s="135">
        <v>11.5</v>
      </c>
      <c r="AF288" s="136">
        <v>4</v>
      </c>
      <c r="AG288" s="120">
        <f t="shared" si="403"/>
        <v>7.75</v>
      </c>
      <c r="AH288" s="121">
        <f t="shared" si="404"/>
        <v>0</v>
      </c>
      <c r="AI288" s="135">
        <v>12</v>
      </c>
      <c r="AJ288" s="136">
        <v>2</v>
      </c>
      <c r="AK288" s="120">
        <f t="shared" si="405"/>
        <v>7</v>
      </c>
      <c r="AL288" s="121">
        <f t="shared" si="406"/>
        <v>0</v>
      </c>
      <c r="AM288" s="128">
        <f t="shared" si="407"/>
        <v>8.3000000000000007</v>
      </c>
      <c r="AN288" s="129">
        <f t="shared" si="408"/>
        <v>3</v>
      </c>
      <c r="AO288" s="135">
        <v>11.5</v>
      </c>
      <c r="AP288" s="136">
        <v>6</v>
      </c>
      <c r="AQ288" s="120">
        <f t="shared" si="409"/>
        <v>8.75</v>
      </c>
      <c r="AR288" s="121">
        <f t="shared" si="410"/>
        <v>0</v>
      </c>
      <c r="AS288" s="135">
        <v>17</v>
      </c>
      <c r="AT288" s="136">
        <v>14</v>
      </c>
      <c r="AU288" s="120">
        <f t="shared" si="411"/>
        <v>15.5</v>
      </c>
      <c r="AV288" s="121">
        <f t="shared" si="412"/>
        <v>1</v>
      </c>
      <c r="AW288" s="128">
        <f t="shared" si="413"/>
        <v>11</v>
      </c>
      <c r="AX288" s="129">
        <f t="shared" si="414"/>
        <v>3</v>
      </c>
      <c r="AY288" s="137">
        <v>12.5</v>
      </c>
      <c r="AZ288" s="131">
        <f t="shared" si="415"/>
        <v>12.5</v>
      </c>
      <c r="BA288" s="132">
        <f t="shared" si="416"/>
        <v>1</v>
      </c>
      <c r="BB288" s="128">
        <f t="shared" si="417"/>
        <v>12.5</v>
      </c>
      <c r="BC288" s="129">
        <f t="shared" si="418"/>
        <v>1</v>
      </c>
      <c r="BD288" s="133">
        <f t="shared" si="419"/>
        <v>9.75</v>
      </c>
      <c r="BE288" s="134">
        <f t="shared" si="420"/>
        <v>13</v>
      </c>
      <c r="BF288" s="149"/>
      <c r="BG288" s="150"/>
      <c r="BH288" s="142">
        <f t="shared" si="421"/>
        <v>0</v>
      </c>
      <c r="BI288" s="143">
        <f t="shared" si="422"/>
        <v>0</v>
      </c>
      <c r="BJ288" s="149"/>
      <c r="BK288" s="150"/>
      <c r="BL288" s="142">
        <f t="shared" si="423"/>
        <v>0</v>
      </c>
      <c r="BM288" s="143">
        <f t="shared" si="424"/>
        <v>0</v>
      </c>
      <c r="BN288" s="149"/>
      <c r="BO288" s="150"/>
      <c r="BP288" s="142">
        <f t="shared" si="446"/>
        <v>0</v>
      </c>
      <c r="BQ288" s="143">
        <f t="shared" si="447"/>
        <v>0</v>
      </c>
      <c r="BR288" s="149"/>
      <c r="BS288" s="150"/>
      <c r="BT288" s="142">
        <f t="shared" si="425"/>
        <v>0</v>
      </c>
      <c r="BU288" s="143">
        <f t="shared" si="426"/>
        <v>0</v>
      </c>
      <c r="BV288" s="144">
        <f t="shared" si="427"/>
        <v>0</v>
      </c>
      <c r="BW288" s="145">
        <f t="shared" si="428"/>
        <v>0</v>
      </c>
      <c r="BX288" s="149"/>
      <c r="BY288" s="150"/>
      <c r="BZ288" s="142">
        <f t="shared" si="429"/>
        <v>0</v>
      </c>
      <c r="CA288" s="143">
        <f t="shared" si="430"/>
        <v>0</v>
      </c>
      <c r="CB288" s="146">
        <f t="shared" si="431"/>
        <v>0</v>
      </c>
      <c r="CC288" s="145">
        <f t="shared" si="432"/>
        <v>0</v>
      </c>
      <c r="CD288" s="150"/>
      <c r="CE288" s="147">
        <f t="shared" si="433"/>
        <v>0</v>
      </c>
      <c r="CF288" s="148">
        <f t="shared" si="434"/>
        <v>0</v>
      </c>
      <c r="CG288" s="146">
        <f t="shared" si="435"/>
        <v>0</v>
      </c>
      <c r="CH288" s="145">
        <f t="shared" si="436"/>
        <v>0</v>
      </c>
      <c r="CI288" s="149"/>
      <c r="CJ288" s="150"/>
      <c r="CK288" s="142">
        <f t="shared" si="437"/>
        <v>0</v>
      </c>
      <c r="CL288" s="143">
        <f t="shared" si="438"/>
        <v>0</v>
      </c>
      <c r="CM288" s="146">
        <f t="shared" si="439"/>
        <v>0</v>
      </c>
      <c r="CN288" s="145">
        <f t="shared" si="440"/>
        <v>0</v>
      </c>
      <c r="CO288" s="21">
        <f t="shared" si="441"/>
        <v>0</v>
      </c>
      <c r="CP288" s="22">
        <f t="shared" si="442"/>
        <v>0</v>
      </c>
      <c r="CQ288" s="2">
        <f t="shared" si="385"/>
        <v>9.75</v>
      </c>
      <c r="CR288" s="3">
        <f t="shared" si="386"/>
        <v>13</v>
      </c>
      <c r="CS288" s="4">
        <f t="shared" si="387"/>
        <v>0</v>
      </c>
      <c r="CT288" s="5">
        <f t="shared" si="388"/>
        <v>0</v>
      </c>
      <c r="CU288" s="23">
        <f t="shared" si="389"/>
        <v>4.875</v>
      </c>
      <c r="CV288" s="6">
        <f t="shared" si="390"/>
        <v>13</v>
      </c>
      <c r="CW288" s="20">
        <f t="shared" si="443"/>
        <v>73</v>
      </c>
      <c r="CX288" s="9" t="str">
        <f t="shared" si="444"/>
        <v>مؤجل(ة)</v>
      </c>
      <c r="CY288" s="10"/>
      <c r="CZ288" s="15"/>
      <c r="DA288" s="12"/>
    </row>
    <row r="289" spans="2:105" ht="29.25" customHeight="1" thickBot="1">
      <c r="B289" s="1">
        <f t="shared" si="445"/>
        <v>6</v>
      </c>
      <c r="C289" s="188" t="s">
        <v>474</v>
      </c>
      <c r="D289" s="138" t="s">
        <v>475</v>
      </c>
      <c r="E289" s="13" t="s">
        <v>763</v>
      </c>
      <c r="F289" s="32">
        <v>34844</v>
      </c>
      <c r="G289" s="33" t="s">
        <v>790</v>
      </c>
      <c r="H289" s="28">
        <v>10.64</v>
      </c>
      <c r="I289" s="29">
        <v>30</v>
      </c>
      <c r="J289" s="30">
        <v>9.98</v>
      </c>
      <c r="K289" s="31">
        <v>30</v>
      </c>
      <c r="L289" s="18">
        <f t="shared" si="391"/>
        <v>10.31</v>
      </c>
      <c r="M289" s="19">
        <f t="shared" si="392"/>
        <v>60</v>
      </c>
      <c r="N289" s="149">
        <v>16</v>
      </c>
      <c r="O289" s="150">
        <v>14.75</v>
      </c>
      <c r="P289" s="120">
        <f t="shared" si="393"/>
        <v>15.375</v>
      </c>
      <c r="Q289" s="121">
        <f t="shared" si="394"/>
        <v>6</v>
      </c>
      <c r="R289" s="135">
        <v>13.5</v>
      </c>
      <c r="S289" s="136">
        <v>9.75</v>
      </c>
      <c r="T289" s="120">
        <f t="shared" si="395"/>
        <v>11.625</v>
      </c>
      <c r="U289" s="121">
        <f t="shared" si="396"/>
        <v>6</v>
      </c>
      <c r="V289" s="135">
        <v>11.5</v>
      </c>
      <c r="W289" s="136">
        <v>3</v>
      </c>
      <c r="X289" s="120">
        <f t="shared" si="397"/>
        <v>7.25</v>
      </c>
      <c r="Y289" s="121">
        <f t="shared" si="398"/>
        <v>0</v>
      </c>
      <c r="Z289" s="124">
        <f t="shared" si="399"/>
        <v>11.416666666666666</v>
      </c>
      <c r="AA289" s="125">
        <f t="shared" si="400"/>
        <v>17</v>
      </c>
      <c r="AB289" s="136">
        <v>8.5</v>
      </c>
      <c r="AC289" s="126">
        <f t="shared" si="401"/>
        <v>8.5</v>
      </c>
      <c r="AD289" s="127">
        <f t="shared" si="402"/>
        <v>0</v>
      </c>
      <c r="AE289" s="135">
        <v>10</v>
      </c>
      <c r="AF289" s="136">
        <v>4.75</v>
      </c>
      <c r="AG289" s="120">
        <f t="shared" si="403"/>
        <v>7.375</v>
      </c>
      <c r="AH289" s="121">
        <f t="shared" si="404"/>
        <v>0</v>
      </c>
      <c r="AI289" s="135">
        <v>8</v>
      </c>
      <c r="AJ289" s="136">
        <v>3.5</v>
      </c>
      <c r="AK289" s="120">
        <f t="shared" si="405"/>
        <v>5.75</v>
      </c>
      <c r="AL289" s="121">
        <f t="shared" si="406"/>
        <v>0</v>
      </c>
      <c r="AM289" s="128">
        <f t="shared" si="407"/>
        <v>6.95</v>
      </c>
      <c r="AN289" s="129">
        <f t="shared" si="408"/>
        <v>0</v>
      </c>
      <c r="AO289" s="135">
        <v>11.5</v>
      </c>
      <c r="AP289" s="136">
        <v>2</v>
      </c>
      <c r="AQ289" s="120">
        <f t="shared" si="409"/>
        <v>6.75</v>
      </c>
      <c r="AR289" s="121">
        <f t="shared" si="410"/>
        <v>0</v>
      </c>
      <c r="AS289" s="135">
        <v>16</v>
      </c>
      <c r="AT289" s="136">
        <v>11</v>
      </c>
      <c r="AU289" s="120">
        <f t="shared" si="411"/>
        <v>13.5</v>
      </c>
      <c r="AV289" s="121">
        <f t="shared" si="412"/>
        <v>1</v>
      </c>
      <c r="AW289" s="128">
        <f t="shared" si="413"/>
        <v>9</v>
      </c>
      <c r="AX289" s="129">
        <f t="shared" si="414"/>
        <v>1</v>
      </c>
      <c r="AY289" s="137">
        <v>8.5</v>
      </c>
      <c r="AZ289" s="131">
        <f t="shared" si="415"/>
        <v>8.5</v>
      </c>
      <c r="BA289" s="132">
        <f t="shared" si="416"/>
        <v>0</v>
      </c>
      <c r="BB289" s="128">
        <f t="shared" si="417"/>
        <v>8.5</v>
      </c>
      <c r="BC289" s="129">
        <f t="shared" si="418"/>
        <v>0</v>
      </c>
      <c r="BD289" s="133">
        <f t="shared" si="419"/>
        <v>9.25</v>
      </c>
      <c r="BE289" s="134">
        <f t="shared" si="420"/>
        <v>18</v>
      </c>
      <c r="BF289" s="149"/>
      <c r="BG289" s="150"/>
      <c r="BH289" s="142">
        <f t="shared" si="421"/>
        <v>0</v>
      </c>
      <c r="BI289" s="143">
        <f t="shared" si="422"/>
        <v>0</v>
      </c>
      <c r="BJ289" s="149"/>
      <c r="BK289" s="150"/>
      <c r="BL289" s="142">
        <f t="shared" si="423"/>
        <v>0</v>
      </c>
      <c r="BM289" s="143">
        <f t="shared" si="424"/>
        <v>0</v>
      </c>
      <c r="BN289" s="149"/>
      <c r="BO289" s="150"/>
      <c r="BP289" s="142">
        <f t="shared" si="446"/>
        <v>0</v>
      </c>
      <c r="BQ289" s="143">
        <f t="shared" si="447"/>
        <v>0</v>
      </c>
      <c r="BR289" s="149"/>
      <c r="BS289" s="150"/>
      <c r="BT289" s="142">
        <f t="shared" si="425"/>
        <v>0</v>
      </c>
      <c r="BU289" s="143">
        <f t="shared" si="426"/>
        <v>0</v>
      </c>
      <c r="BV289" s="144">
        <f t="shared" si="427"/>
        <v>0</v>
      </c>
      <c r="BW289" s="145">
        <f t="shared" si="428"/>
        <v>0</v>
      </c>
      <c r="BX289" s="149"/>
      <c r="BY289" s="150"/>
      <c r="BZ289" s="142">
        <f t="shared" si="429"/>
        <v>0</v>
      </c>
      <c r="CA289" s="143">
        <f t="shared" si="430"/>
        <v>0</v>
      </c>
      <c r="CB289" s="146">
        <f t="shared" si="431"/>
        <v>0</v>
      </c>
      <c r="CC289" s="145">
        <f t="shared" si="432"/>
        <v>0</v>
      </c>
      <c r="CD289" s="150"/>
      <c r="CE289" s="147">
        <f t="shared" si="433"/>
        <v>0</v>
      </c>
      <c r="CF289" s="148">
        <f t="shared" si="434"/>
        <v>0</v>
      </c>
      <c r="CG289" s="146">
        <f t="shared" si="435"/>
        <v>0</v>
      </c>
      <c r="CH289" s="145">
        <f t="shared" si="436"/>
        <v>0</v>
      </c>
      <c r="CI289" s="149"/>
      <c r="CJ289" s="150"/>
      <c r="CK289" s="142">
        <f t="shared" si="437"/>
        <v>0</v>
      </c>
      <c r="CL289" s="143">
        <f t="shared" si="438"/>
        <v>0</v>
      </c>
      <c r="CM289" s="146">
        <f t="shared" si="439"/>
        <v>0</v>
      </c>
      <c r="CN289" s="145">
        <f t="shared" si="440"/>
        <v>0</v>
      </c>
      <c r="CO289" s="21">
        <f t="shared" si="441"/>
        <v>0</v>
      </c>
      <c r="CP289" s="22">
        <f t="shared" si="442"/>
        <v>0</v>
      </c>
      <c r="CQ289" s="2">
        <f t="shared" si="385"/>
        <v>9.25</v>
      </c>
      <c r="CR289" s="3">
        <f t="shared" si="386"/>
        <v>18</v>
      </c>
      <c r="CS289" s="4">
        <f t="shared" si="387"/>
        <v>0</v>
      </c>
      <c r="CT289" s="5">
        <f t="shared" si="388"/>
        <v>0</v>
      </c>
      <c r="CU289" s="23">
        <f t="shared" si="389"/>
        <v>4.625</v>
      </c>
      <c r="CV289" s="6">
        <f t="shared" si="390"/>
        <v>18</v>
      </c>
      <c r="CW289" s="20">
        <f t="shared" si="443"/>
        <v>78</v>
      </c>
      <c r="CX289" s="9" t="str">
        <f t="shared" si="444"/>
        <v>مؤجل(ة)</v>
      </c>
      <c r="CY289" s="10"/>
      <c r="CZ289" s="15"/>
      <c r="DA289" s="12"/>
    </row>
    <row r="290" spans="2:105" ht="29.25" customHeight="1" thickBot="1">
      <c r="B290" s="1">
        <f t="shared" si="445"/>
        <v>7</v>
      </c>
      <c r="C290" s="187" t="s">
        <v>96</v>
      </c>
      <c r="D290" s="138" t="s">
        <v>476</v>
      </c>
      <c r="E290" s="13" t="s">
        <v>853</v>
      </c>
      <c r="F290" s="32">
        <v>34393</v>
      </c>
      <c r="G290" s="33" t="s">
        <v>852</v>
      </c>
      <c r="H290" s="28"/>
      <c r="I290" s="29"/>
      <c r="J290" s="30"/>
      <c r="K290" s="31"/>
      <c r="L290" s="18">
        <f t="shared" si="391"/>
        <v>0</v>
      </c>
      <c r="M290" s="19">
        <f t="shared" si="392"/>
        <v>0</v>
      </c>
      <c r="N290" s="149">
        <v>12</v>
      </c>
      <c r="O290" s="150">
        <v>12</v>
      </c>
      <c r="P290" s="120">
        <f t="shared" si="393"/>
        <v>12</v>
      </c>
      <c r="Q290" s="121">
        <f t="shared" si="394"/>
        <v>6</v>
      </c>
      <c r="R290" s="135">
        <v>10.75</v>
      </c>
      <c r="S290" s="136">
        <v>10.75</v>
      </c>
      <c r="T290" s="120">
        <f t="shared" si="395"/>
        <v>10.75</v>
      </c>
      <c r="U290" s="121">
        <f t="shared" si="396"/>
        <v>6</v>
      </c>
      <c r="V290" s="135">
        <v>11.25</v>
      </c>
      <c r="W290" s="136">
        <v>11.25</v>
      </c>
      <c r="X290" s="120">
        <f t="shared" si="397"/>
        <v>11.25</v>
      </c>
      <c r="Y290" s="121">
        <f t="shared" si="398"/>
        <v>5</v>
      </c>
      <c r="Z290" s="124">
        <f t="shared" si="399"/>
        <v>11.333333333333334</v>
      </c>
      <c r="AA290" s="125">
        <f t="shared" si="400"/>
        <v>17</v>
      </c>
      <c r="AB290" s="136">
        <v>16</v>
      </c>
      <c r="AC290" s="126">
        <f t="shared" si="401"/>
        <v>16</v>
      </c>
      <c r="AD290" s="127">
        <f t="shared" si="402"/>
        <v>3</v>
      </c>
      <c r="AE290" s="135">
        <v>6.75</v>
      </c>
      <c r="AF290" s="136">
        <v>6.75</v>
      </c>
      <c r="AG290" s="120">
        <f t="shared" si="403"/>
        <v>6.75</v>
      </c>
      <c r="AH290" s="121">
        <f t="shared" si="404"/>
        <v>0</v>
      </c>
      <c r="AI290" s="135">
        <v>6.63</v>
      </c>
      <c r="AJ290" s="136">
        <v>6.63</v>
      </c>
      <c r="AK290" s="120">
        <f t="shared" si="405"/>
        <v>6.63</v>
      </c>
      <c r="AL290" s="121">
        <f t="shared" si="406"/>
        <v>0</v>
      </c>
      <c r="AM290" s="128">
        <f t="shared" si="407"/>
        <v>8.5519999999999996</v>
      </c>
      <c r="AN290" s="129">
        <f t="shared" si="408"/>
        <v>3</v>
      </c>
      <c r="AO290" s="135">
        <v>10.5</v>
      </c>
      <c r="AP290" s="136">
        <v>10.5</v>
      </c>
      <c r="AQ290" s="120">
        <f t="shared" si="409"/>
        <v>10.5</v>
      </c>
      <c r="AR290" s="121">
        <f t="shared" si="410"/>
        <v>2</v>
      </c>
      <c r="AS290" s="135">
        <v>11.75</v>
      </c>
      <c r="AT290" s="136">
        <v>11.75</v>
      </c>
      <c r="AU290" s="120">
        <f t="shared" si="411"/>
        <v>11.75</v>
      </c>
      <c r="AV290" s="121">
        <f t="shared" si="412"/>
        <v>1</v>
      </c>
      <c r="AW290" s="128">
        <f t="shared" si="413"/>
        <v>10.916666666666666</v>
      </c>
      <c r="AX290" s="129">
        <f t="shared" si="414"/>
        <v>3</v>
      </c>
      <c r="AY290" s="137">
        <v>10.5</v>
      </c>
      <c r="AZ290" s="131">
        <f t="shared" si="415"/>
        <v>10.5</v>
      </c>
      <c r="BA290" s="132">
        <f t="shared" si="416"/>
        <v>1</v>
      </c>
      <c r="BB290" s="128">
        <f t="shared" si="417"/>
        <v>10.5</v>
      </c>
      <c r="BC290" s="129">
        <f t="shared" si="418"/>
        <v>1</v>
      </c>
      <c r="BD290" s="133">
        <f t="shared" si="419"/>
        <v>10.267333333333333</v>
      </c>
      <c r="BE290" s="134">
        <f t="shared" si="420"/>
        <v>30</v>
      </c>
      <c r="BF290" s="149"/>
      <c r="BG290" s="150"/>
      <c r="BH290" s="142">
        <f t="shared" si="421"/>
        <v>0</v>
      </c>
      <c r="BI290" s="143">
        <f t="shared" si="422"/>
        <v>0</v>
      </c>
      <c r="BJ290" s="149"/>
      <c r="BK290" s="150"/>
      <c r="BL290" s="142">
        <f t="shared" si="423"/>
        <v>0</v>
      </c>
      <c r="BM290" s="143">
        <f t="shared" si="424"/>
        <v>0</v>
      </c>
      <c r="BN290" s="149"/>
      <c r="BO290" s="150"/>
      <c r="BP290" s="142">
        <f t="shared" si="446"/>
        <v>0</v>
      </c>
      <c r="BQ290" s="143">
        <f t="shared" si="447"/>
        <v>0</v>
      </c>
      <c r="BR290" s="149"/>
      <c r="BS290" s="150"/>
      <c r="BT290" s="142">
        <f t="shared" si="425"/>
        <v>0</v>
      </c>
      <c r="BU290" s="143">
        <f t="shared" si="426"/>
        <v>0</v>
      </c>
      <c r="BV290" s="144">
        <f t="shared" si="427"/>
        <v>0</v>
      </c>
      <c r="BW290" s="145">
        <f t="shared" si="428"/>
        <v>0</v>
      </c>
      <c r="BX290" s="149"/>
      <c r="BY290" s="150"/>
      <c r="BZ290" s="142">
        <f t="shared" si="429"/>
        <v>0</v>
      </c>
      <c r="CA290" s="143">
        <f t="shared" si="430"/>
        <v>0</v>
      </c>
      <c r="CB290" s="146">
        <f t="shared" si="431"/>
        <v>0</v>
      </c>
      <c r="CC290" s="145">
        <f t="shared" si="432"/>
        <v>0</v>
      </c>
      <c r="CD290" s="150"/>
      <c r="CE290" s="147">
        <f t="shared" si="433"/>
        <v>0</v>
      </c>
      <c r="CF290" s="148">
        <f t="shared" si="434"/>
        <v>0</v>
      </c>
      <c r="CG290" s="146">
        <f t="shared" si="435"/>
        <v>0</v>
      </c>
      <c r="CH290" s="145">
        <f t="shared" si="436"/>
        <v>0</v>
      </c>
      <c r="CI290" s="149"/>
      <c r="CJ290" s="150"/>
      <c r="CK290" s="142">
        <f t="shared" si="437"/>
        <v>0</v>
      </c>
      <c r="CL290" s="143">
        <f t="shared" si="438"/>
        <v>0</v>
      </c>
      <c r="CM290" s="146">
        <f t="shared" si="439"/>
        <v>0</v>
      </c>
      <c r="CN290" s="145">
        <f t="shared" si="440"/>
        <v>0</v>
      </c>
      <c r="CO290" s="21">
        <f t="shared" si="441"/>
        <v>0</v>
      </c>
      <c r="CP290" s="22">
        <f t="shared" si="442"/>
        <v>0</v>
      </c>
      <c r="CQ290" s="2">
        <f t="shared" si="385"/>
        <v>10.267333333333333</v>
      </c>
      <c r="CR290" s="3">
        <f t="shared" si="386"/>
        <v>30</v>
      </c>
      <c r="CS290" s="4">
        <f t="shared" si="387"/>
        <v>0</v>
      </c>
      <c r="CT290" s="5">
        <f t="shared" si="388"/>
        <v>0</v>
      </c>
      <c r="CU290" s="23">
        <f t="shared" si="389"/>
        <v>5.1336666666666666</v>
      </c>
      <c r="CV290" s="6">
        <f t="shared" si="390"/>
        <v>30</v>
      </c>
      <c r="CW290" s="20">
        <f t="shared" si="443"/>
        <v>30</v>
      </c>
      <c r="CX290" s="9" t="str">
        <f t="shared" si="444"/>
        <v>مؤجل(ة)</v>
      </c>
      <c r="CY290" s="10"/>
      <c r="CZ290" s="15"/>
      <c r="DA290" s="12"/>
    </row>
    <row r="291" spans="2:105" ht="29.25" customHeight="1" thickBot="1">
      <c r="B291" s="1">
        <f t="shared" si="445"/>
        <v>8</v>
      </c>
      <c r="C291" s="184" t="s">
        <v>477</v>
      </c>
      <c r="D291" s="138" t="s">
        <v>188</v>
      </c>
      <c r="E291" s="13" t="s">
        <v>764</v>
      </c>
      <c r="F291" s="32">
        <v>35988</v>
      </c>
      <c r="G291" s="33" t="s">
        <v>790</v>
      </c>
      <c r="H291" s="28">
        <v>10.66</v>
      </c>
      <c r="I291" s="29">
        <v>30</v>
      </c>
      <c r="J291" s="30">
        <v>12.56</v>
      </c>
      <c r="K291" s="31">
        <v>30</v>
      </c>
      <c r="L291" s="18">
        <f t="shared" si="391"/>
        <v>11.61</v>
      </c>
      <c r="M291" s="19">
        <f t="shared" si="392"/>
        <v>60</v>
      </c>
      <c r="N291" s="149">
        <v>14.5</v>
      </c>
      <c r="O291" s="150">
        <v>3</v>
      </c>
      <c r="P291" s="120">
        <f t="shared" si="393"/>
        <v>8.75</v>
      </c>
      <c r="Q291" s="121">
        <f t="shared" si="394"/>
        <v>0</v>
      </c>
      <c r="R291" s="135">
        <v>15</v>
      </c>
      <c r="S291" s="136">
        <v>13</v>
      </c>
      <c r="T291" s="120">
        <f t="shared" si="395"/>
        <v>14</v>
      </c>
      <c r="U291" s="121">
        <f t="shared" si="396"/>
        <v>6</v>
      </c>
      <c r="V291" s="135">
        <v>8</v>
      </c>
      <c r="W291" s="136">
        <v>6</v>
      </c>
      <c r="X291" s="120">
        <f t="shared" si="397"/>
        <v>7</v>
      </c>
      <c r="Y291" s="121">
        <f t="shared" si="398"/>
        <v>0</v>
      </c>
      <c r="Z291" s="124">
        <f t="shared" si="399"/>
        <v>9.9166666666666661</v>
      </c>
      <c r="AA291" s="125">
        <f t="shared" si="400"/>
        <v>6</v>
      </c>
      <c r="AB291" s="136">
        <v>15.5</v>
      </c>
      <c r="AC291" s="126">
        <f t="shared" si="401"/>
        <v>15.5</v>
      </c>
      <c r="AD291" s="127">
        <f t="shared" si="402"/>
        <v>3</v>
      </c>
      <c r="AE291" s="135">
        <v>11</v>
      </c>
      <c r="AF291" s="136">
        <v>3.5</v>
      </c>
      <c r="AG291" s="120">
        <f t="shared" si="403"/>
        <v>7.25</v>
      </c>
      <c r="AH291" s="121">
        <f t="shared" si="404"/>
        <v>0</v>
      </c>
      <c r="AI291" s="135">
        <v>10</v>
      </c>
      <c r="AJ291" s="136">
        <v>2</v>
      </c>
      <c r="AK291" s="120">
        <f t="shared" si="405"/>
        <v>6</v>
      </c>
      <c r="AL291" s="121">
        <f t="shared" si="406"/>
        <v>0</v>
      </c>
      <c r="AM291" s="128">
        <f t="shared" si="407"/>
        <v>8.4</v>
      </c>
      <c r="AN291" s="129">
        <f t="shared" si="408"/>
        <v>3</v>
      </c>
      <c r="AO291" s="135">
        <v>11.5</v>
      </c>
      <c r="AP291" s="136">
        <v>9</v>
      </c>
      <c r="AQ291" s="120">
        <f t="shared" si="409"/>
        <v>10.25</v>
      </c>
      <c r="AR291" s="121">
        <f t="shared" si="410"/>
        <v>2</v>
      </c>
      <c r="AS291" s="135">
        <v>17</v>
      </c>
      <c r="AT291" s="136">
        <v>17.5</v>
      </c>
      <c r="AU291" s="120">
        <f t="shared" si="411"/>
        <v>17.25</v>
      </c>
      <c r="AV291" s="121">
        <f t="shared" si="412"/>
        <v>1</v>
      </c>
      <c r="AW291" s="128">
        <f t="shared" si="413"/>
        <v>12.583333333333334</v>
      </c>
      <c r="AX291" s="129">
        <f t="shared" si="414"/>
        <v>3</v>
      </c>
      <c r="AY291" s="137">
        <v>13</v>
      </c>
      <c r="AZ291" s="131">
        <f t="shared" si="415"/>
        <v>13</v>
      </c>
      <c r="BA291" s="132">
        <f t="shared" si="416"/>
        <v>1</v>
      </c>
      <c r="BB291" s="128">
        <f t="shared" si="417"/>
        <v>13</v>
      </c>
      <c r="BC291" s="129">
        <f t="shared" si="418"/>
        <v>1</v>
      </c>
      <c r="BD291" s="133">
        <f t="shared" si="419"/>
        <v>10.15</v>
      </c>
      <c r="BE291" s="134">
        <f t="shared" si="420"/>
        <v>30</v>
      </c>
      <c r="BF291" s="149"/>
      <c r="BG291" s="150"/>
      <c r="BH291" s="142">
        <f t="shared" si="421"/>
        <v>0</v>
      </c>
      <c r="BI291" s="143">
        <f t="shared" si="422"/>
        <v>0</v>
      </c>
      <c r="BJ291" s="149"/>
      <c r="BK291" s="150"/>
      <c r="BL291" s="142">
        <f t="shared" si="423"/>
        <v>0</v>
      </c>
      <c r="BM291" s="143">
        <f t="shared" si="424"/>
        <v>0</v>
      </c>
      <c r="BN291" s="149"/>
      <c r="BO291" s="150"/>
      <c r="BP291" s="142">
        <f t="shared" si="446"/>
        <v>0</v>
      </c>
      <c r="BQ291" s="143">
        <f t="shared" si="447"/>
        <v>0</v>
      </c>
      <c r="BR291" s="149"/>
      <c r="BS291" s="150"/>
      <c r="BT291" s="142">
        <f t="shared" si="425"/>
        <v>0</v>
      </c>
      <c r="BU291" s="143">
        <f t="shared" si="426"/>
        <v>0</v>
      </c>
      <c r="BV291" s="144">
        <f t="shared" si="427"/>
        <v>0</v>
      </c>
      <c r="BW291" s="145">
        <f t="shared" si="428"/>
        <v>0</v>
      </c>
      <c r="BX291" s="149"/>
      <c r="BY291" s="150"/>
      <c r="BZ291" s="142">
        <f t="shared" si="429"/>
        <v>0</v>
      </c>
      <c r="CA291" s="143">
        <f t="shared" si="430"/>
        <v>0</v>
      </c>
      <c r="CB291" s="146">
        <f t="shared" si="431"/>
        <v>0</v>
      </c>
      <c r="CC291" s="145">
        <f t="shared" si="432"/>
        <v>0</v>
      </c>
      <c r="CD291" s="150"/>
      <c r="CE291" s="147">
        <f t="shared" si="433"/>
        <v>0</v>
      </c>
      <c r="CF291" s="148">
        <f t="shared" si="434"/>
        <v>0</v>
      </c>
      <c r="CG291" s="146">
        <f t="shared" si="435"/>
        <v>0</v>
      </c>
      <c r="CH291" s="145">
        <f t="shared" si="436"/>
        <v>0</v>
      </c>
      <c r="CI291" s="149"/>
      <c r="CJ291" s="150"/>
      <c r="CK291" s="142">
        <f t="shared" si="437"/>
        <v>0</v>
      </c>
      <c r="CL291" s="143">
        <f t="shared" si="438"/>
        <v>0</v>
      </c>
      <c r="CM291" s="146">
        <f t="shared" si="439"/>
        <v>0</v>
      </c>
      <c r="CN291" s="145">
        <f t="shared" si="440"/>
        <v>0</v>
      </c>
      <c r="CO291" s="21">
        <f t="shared" si="441"/>
        <v>0</v>
      </c>
      <c r="CP291" s="22">
        <f t="shared" si="442"/>
        <v>0</v>
      </c>
      <c r="CQ291" s="2">
        <f t="shared" si="385"/>
        <v>10.15</v>
      </c>
      <c r="CR291" s="3">
        <f t="shared" si="386"/>
        <v>30</v>
      </c>
      <c r="CS291" s="4">
        <f t="shared" si="387"/>
        <v>0</v>
      </c>
      <c r="CT291" s="5">
        <f t="shared" si="388"/>
        <v>0</v>
      </c>
      <c r="CU291" s="23">
        <f t="shared" si="389"/>
        <v>5.0750000000000002</v>
      </c>
      <c r="CV291" s="6">
        <f t="shared" si="390"/>
        <v>30</v>
      </c>
      <c r="CW291" s="20">
        <f t="shared" si="443"/>
        <v>90</v>
      </c>
      <c r="CX291" s="9" t="str">
        <f t="shared" si="444"/>
        <v>مؤجل(ة)</v>
      </c>
      <c r="CY291" s="10"/>
      <c r="CZ291" s="15"/>
      <c r="DA291" s="12"/>
    </row>
    <row r="292" spans="2:105" ht="29.25" customHeight="1" thickBot="1">
      <c r="B292" s="1">
        <f t="shared" si="445"/>
        <v>9</v>
      </c>
      <c r="C292" s="188" t="s">
        <v>478</v>
      </c>
      <c r="D292" s="138" t="s">
        <v>479</v>
      </c>
      <c r="E292" s="13" t="s">
        <v>765</v>
      </c>
      <c r="F292" s="32">
        <v>36049</v>
      </c>
      <c r="G292" s="33" t="s">
        <v>790</v>
      </c>
      <c r="H292" s="28">
        <v>10.31</v>
      </c>
      <c r="I292" s="29">
        <v>30</v>
      </c>
      <c r="J292" s="30">
        <v>13.12</v>
      </c>
      <c r="K292" s="31">
        <v>30</v>
      </c>
      <c r="L292" s="18">
        <f t="shared" si="391"/>
        <v>11.715</v>
      </c>
      <c r="M292" s="19">
        <f t="shared" si="392"/>
        <v>60</v>
      </c>
      <c r="N292" s="149">
        <v>13.5</v>
      </c>
      <c r="O292" s="150">
        <v>6.25</v>
      </c>
      <c r="P292" s="120">
        <f t="shared" si="393"/>
        <v>9.875</v>
      </c>
      <c r="Q292" s="121">
        <f t="shared" si="394"/>
        <v>0</v>
      </c>
      <c r="R292" s="135">
        <v>15</v>
      </c>
      <c r="S292" s="136">
        <v>13</v>
      </c>
      <c r="T292" s="120">
        <f t="shared" si="395"/>
        <v>14</v>
      </c>
      <c r="U292" s="121">
        <f t="shared" si="396"/>
        <v>6</v>
      </c>
      <c r="V292" s="135">
        <v>10</v>
      </c>
      <c r="W292" s="136">
        <v>4.5</v>
      </c>
      <c r="X292" s="120">
        <f t="shared" si="397"/>
        <v>7.25</v>
      </c>
      <c r="Y292" s="121">
        <f t="shared" si="398"/>
        <v>0</v>
      </c>
      <c r="Z292" s="124">
        <f t="shared" si="399"/>
        <v>10.375</v>
      </c>
      <c r="AA292" s="125">
        <f t="shared" si="400"/>
        <v>17</v>
      </c>
      <c r="AB292" s="136">
        <v>17</v>
      </c>
      <c r="AC292" s="126">
        <f t="shared" si="401"/>
        <v>17</v>
      </c>
      <c r="AD292" s="127">
        <f t="shared" si="402"/>
        <v>3</v>
      </c>
      <c r="AE292" s="135">
        <v>12.5</v>
      </c>
      <c r="AF292" s="136">
        <v>8.75</v>
      </c>
      <c r="AG292" s="120">
        <f t="shared" si="403"/>
        <v>10.625</v>
      </c>
      <c r="AH292" s="121">
        <f t="shared" si="404"/>
        <v>3</v>
      </c>
      <c r="AI292" s="135">
        <v>12</v>
      </c>
      <c r="AJ292" s="136">
        <v>6.25</v>
      </c>
      <c r="AK292" s="120">
        <f t="shared" si="405"/>
        <v>9.125</v>
      </c>
      <c r="AL292" s="121">
        <f t="shared" si="406"/>
        <v>0</v>
      </c>
      <c r="AM292" s="128">
        <f t="shared" si="407"/>
        <v>11.3</v>
      </c>
      <c r="AN292" s="129">
        <f t="shared" si="408"/>
        <v>9</v>
      </c>
      <c r="AO292" s="135">
        <v>11.5</v>
      </c>
      <c r="AP292" s="136">
        <v>12</v>
      </c>
      <c r="AQ292" s="120">
        <f t="shared" si="409"/>
        <v>11.75</v>
      </c>
      <c r="AR292" s="121">
        <f t="shared" si="410"/>
        <v>2</v>
      </c>
      <c r="AS292" s="135">
        <v>16.5</v>
      </c>
      <c r="AT292" s="136">
        <v>11.5</v>
      </c>
      <c r="AU292" s="120">
        <f t="shared" si="411"/>
        <v>14</v>
      </c>
      <c r="AV292" s="121">
        <f t="shared" si="412"/>
        <v>1</v>
      </c>
      <c r="AW292" s="128">
        <f t="shared" si="413"/>
        <v>12.5</v>
      </c>
      <c r="AX292" s="129">
        <f t="shared" si="414"/>
        <v>3</v>
      </c>
      <c r="AY292" s="137">
        <v>14.5</v>
      </c>
      <c r="AZ292" s="131">
        <f t="shared" si="415"/>
        <v>14.5</v>
      </c>
      <c r="BA292" s="132">
        <f t="shared" si="416"/>
        <v>1</v>
      </c>
      <c r="BB292" s="128">
        <f t="shared" si="417"/>
        <v>14.5</v>
      </c>
      <c r="BC292" s="129">
        <f t="shared" si="418"/>
        <v>1</v>
      </c>
      <c r="BD292" s="133">
        <f t="shared" si="419"/>
        <v>11.383333333333333</v>
      </c>
      <c r="BE292" s="134">
        <f t="shared" si="420"/>
        <v>30</v>
      </c>
      <c r="BF292" s="149"/>
      <c r="BG292" s="150"/>
      <c r="BH292" s="142">
        <f t="shared" si="421"/>
        <v>0</v>
      </c>
      <c r="BI292" s="143">
        <f t="shared" si="422"/>
        <v>0</v>
      </c>
      <c r="BJ292" s="149"/>
      <c r="BK292" s="150"/>
      <c r="BL292" s="142">
        <f t="shared" si="423"/>
        <v>0</v>
      </c>
      <c r="BM292" s="143">
        <f t="shared" si="424"/>
        <v>0</v>
      </c>
      <c r="BN292" s="149"/>
      <c r="BO292" s="150"/>
      <c r="BP292" s="142">
        <f t="shared" si="446"/>
        <v>0</v>
      </c>
      <c r="BQ292" s="143">
        <f t="shared" si="447"/>
        <v>0</v>
      </c>
      <c r="BR292" s="149"/>
      <c r="BS292" s="150"/>
      <c r="BT292" s="142">
        <f t="shared" si="425"/>
        <v>0</v>
      </c>
      <c r="BU292" s="143">
        <f t="shared" si="426"/>
        <v>0</v>
      </c>
      <c r="BV292" s="144">
        <f t="shared" si="427"/>
        <v>0</v>
      </c>
      <c r="BW292" s="145">
        <f t="shared" si="428"/>
        <v>0</v>
      </c>
      <c r="BX292" s="149"/>
      <c r="BY292" s="150"/>
      <c r="BZ292" s="142">
        <f t="shared" si="429"/>
        <v>0</v>
      </c>
      <c r="CA292" s="143">
        <f t="shared" si="430"/>
        <v>0</v>
      </c>
      <c r="CB292" s="146">
        <f t="shared" si="431"/>
        <v>0</v>
      </c>
      <c r="CC292" s="145">
        <f t="shared" si="432"/>
        <v>0</v>
      </c>
      <c r="CD292" s="150"/>
      <c r="CE292" s="147">
        <f t="shared" si="433"/>
        <v>0</v>
      </c>
      <c r="CF292" s="148">
        <f t="shared" si="434"/>
        <v>0</v>
      </c>
      <c r="CG292" s="146">
        <f t="shared" si="435"/>
        <v>0</v>
      </c>
      <c r="CH292" s="145">
        <f t="shared" si="436"/>
        <v>0</v>
      </c>
      <c r="CI292" s="149"/>
      <c r="CJ292" s="150"/>
      <c r="CK292" s="142">
        <f t="shared" si="437"/>
        <v>0</v>
      </c>
      <c r="CL292" s="143">
        <f t="shared" si="438"/>
        <v>0</v>
      </c>
      <c r="CM292" s="146">
        <f t="shared" si="439"/>
        <v>0</v>
      </c>
      <c r="CN292" s="145">
        <f t="shared" si="440"/>
        <v>0</v>
      </c>
      <c r="CO292" s="21">
        <f t="shared" si="441"/>
        <v>0</v>
      </c>
      <c r="CP292" s="22">
        <f t="shared" si="442"/>
        <v>0</v>
      </c>
      <c r="CQ292" s="2">
        <f t="shared" si="385"/>
        <v>11.383333333333333</v>
      </c>
      <c r="CR292" s="3">
        <f t="shared" si="386"/>
        <v>30</v>
      </c>
      <c r="CS292" s="4">
        <f t="shared" si="387"/>
        <v>0</v>
      </c>
      <c r="CT292" s="5">
        <f t="shared" si="388"/>
        <v>0</v>
      </c>
      <c r="CU292" s="23">
        <f t="shared" si="389"/>
        <v>5.6916666666666664</v>
      </c>
      <c r="CV292" s="6">
        <f t="shared" si="390"/>
        <v>30</v>
      </c>
      <c r="CW292" s="20">
        <f t="shared" si="443"/>
        <v>90</v>
      </c>
      <c r="CX292" s="9" t="str">
        <f t="shared" si="444"/>
        <v>مؤجل(ة)</v>
      </c>
      <c r="CY292" s="10"/>
      <c r="CZ292" s="16"/>
      <c r="DA292" s="12"/>
    </row>
    <row r="293" spans="2:105" ht="29.25" customHeight="1" thickBot="1">
      <c r="B293" s="1">
        <f t="shared" si="445"/>
        <v>10</v>
      </c>
      <c r="C293" s="187" t="s">
        <v>480</v>
      </c>
      <c r="D293" s="138" t="s">
        <v>398</v>
      </c>
      <c r="E293" s="13" t="s">
        <v>766</v>
      </c>
      <c r="F293" s="32">
        <v>36181</v>
      </c>
      <c r="G293" s="33" t="s">
        <v>790</v>
      </c>
      <c r="H293" s="28">
        <v>10.5</v>
      </c>
      <c r="I293" s="29">
        <v>30</v>
      </c>
      <c r="J293" s="30">
        <v>11.32</v>
      </c>
      <c r="K293" s="31">
        <v>30</v>
      </c>
      <c r="L293" s="18">
        <f t="shared" si="391"/>
        <v>10.91</v>
      </c>
      <c r="M293" s="19">
        <f t="shared" si="392"/>
        <v>60</v>
      </c>
      <c r="N293" s="149">
        <v>8</v>
      </c>
      <c r="O293" s="150">
        <v>3.5</v>
      </c>
      <c r="P293" s="120">
        <f t="shared" si="393"/>
        <v>5.75</v>
      </c>
      <c r="Q293" s="121">
        <f t="shared" si="394"/>
        <v>0</v>
      </c>
      <c r="R293" s="135">
        <v>14.5</v>
      </c>
      <c r="S293" s="136">
        <v>13.5</v>
      </c>
      <c r="T293" s="120">
        <f t="shared" si="395"/>
        <v>14</v>
      </c>
      <c r="U293" s="121">
        <f t="shared" si="396"/>
        <v>6</v>
      </c>
      <c r="V293" s="135">
        <v>4.5</v>
      </c>
      <c r="W293" s="136">
        <v>5.5</v>
      </c>
      <c r="X293" s="120">
        <f t="shared" si="397"/>
        <v>5</v>
      </c>
      <c r="Y293" s="121">
        <f t="shared" si="398"/>
        <v>0</v>
      </c>
      <c r="Z293" s="124">
        <f t="shared" si="399"/>
        <v>8.25</v>
      </c>
      <c r="AA293" s="125">
        <f t="shared" si="400"/>
        <v>6</v>
      </c>
      <c r="AB293" s="136">
        <v>14.5</v>
      </c>
      <c r="AC293" s="126">
        <f t="shared" si="401"/>
        <v>14.5</v>
      </c>
      <c r="AD293" s="127">
        <f t="shared" si="402"/>
        <v>3</v>
      </c>
      <c r="AE293" s="135">
        <v>11.5</v>
      </c>
      <c r="AF293" s="136">
        <v>5.5</v>
      </c>
      <c r="AG293" s="120">
        <f t="shared" si="403"/>
        <v>8.5</v>
      </c>
      <c r="AH293" s="121">
        <f t="shared" si="404"/>
        <v>0</v>
      </c>
      <c r="AI293" s="135">
        <v>9</v>
      </c>
      <c r="AJ293" s="136">
        <v>1</v>
      </c>
      <c r="AK293" s="120">
        <f t="shared" si="405"/>
        <v>5</v>
      </c>
      <c r="AL293" s="121">
        <f t="shared" si="406"/>
        <v>0</v>
      </c>
      <c r="AM293" s="128">
        <f t="shared" si="407"/>
        <v>8.3000000000000007</v>
      </c>
      <c r="AN293" s="129">
        <f t="shared" si="408"/>
        <v>3</v>
      </c>
      <c r="AO293" s="135">
        <v>11.5</v>
      </c>
      <c r="AP293" s="136">
        <v>7</v>
      </c>
      <c r="AQ293" s="120">
        <f t="shared" si="409"/>
        <v>9.25</v>
      </c>
      <c r="AR293" s="121">
        <f t="shared" si="410"/>
        <v>0</v>
      </c>
      <c r="AS293" s="135">
        <v>16.5</v>
      </c>
      <c r="AT293" s="136">
        <v>16.5</v>
      </c>
      <c r="AU293" s="120">
        <f t="shared" si="411"/>
        <v>16.5</v>
      </c>
      <c r="AV293" s="121">
        <f t="shared" si="412"/>
        <v>1</v>
      </c>
      <c r="AW293" s="128">
        <f t="shared" si="413"/>
        <v>11.666666666666666</v>
      </c>
      <c r="AX293" s="129">
        <f t="shared" si="414"/>
        <v>3</v>
      </c>
      <c r="AY293" s="137">
        <v>12.5</v>
      </c>
      <c r="AZ293" s="131">
        <f t="shared" si="415"/>
        <v>12.5</v>
      </c>
      <c r="BA293" s="132">
        <f t="shared" si="416"/>
        <v>1</v>
      </c>
      <c r="BB293" s="128">
        <f t="shared" si="417"/>
        <v>12.5</v>
      </c>
      <c r="BC293" s="129">
        <f t="shared" si="418"/>
        <v>1</v>
      </c>
      <c r="BD293" s="133">
        <f t="shared" si="419"/>
        <v>9.2333333333333325</v>
      </c>
      <c r="BE293" s="134">
        <f t="shared" si="420"/>
        <v>13</v>
      </c>
      <c r="BF293" s="149"/>
      <c r="BG293" s="150"/>
      <c r="BH293" s="142">
        <f t="shared" si="421"/>
        <v>0</v>
      </c>
      <c r="BI293" s="143">
        <f t="shared" si="422"/>
        <v>0</v>
      </c>
      <c r="BJ293" s="149"/>
      <c r="BK293" s="150"/>
      <c r="BL293" s="142">
        <f t="shared" si="423"/>
        <v>0</v>
      </c>
      <c r="BM293" s="143">
        <f t="shared" si="424"/>
        <v>0</v>
      </c>
      <c r="BN293" s="149"/>
      <c r="BO293" s="150"/>
      <c r="BP293" s="142">
        <f t="shared" si="446"/>
        <v>0</v>
      </c>
      <c r="BQ293" s="143">
        <f t="shared" si="447"/>
        <v>0</v>
      </c>
      <c r="BR293" s="149"/>
      <c r="BS293" s="150"/>
      <c r="BT293" s="142">
        <f t="shared" si="425"/>
        <v>0</v>
      </c>
      <c r="BU293" s="143">
        <f t="shared" si="426"/>
        <v>0</v>
      </c>
      <c r="BV293" s="144">
        <f t="shared" si="427"/>
        <v>0</v>
      </c>
      <c r="BW293" s="145">
        <f t="shared" si="428"/>
        <v>0</v>
      </c>
      <c r="BX293" s="149"/>
      <c r="BY293" s="150"/>
      <c r="BZ293" s="142">
        <f t="shared" si="429"/>
        <v>0</v>
      </c>
      <c r="CA293" s="143">
        <f t="shared" si="430"/>
        <v>0</v>
      </c>
      <c r="CB293" s="146">
        <f t="shared" si="431"/>
        <v>0</v>
      </c>
      <c r="CC293" s="145">
        <f t="shared" si="432"/>
        <v>0</v>
      </c>
      <c r="CD293" s="150"/>
      <c r="CE293" s="147">
        <f t="shared" si="433"/>
        <v>0</v>
      </c>
      <c r="CF293" s="148">
        <f t="shared" si="434"/>
        <v>0</v>
      </c>
      <c r="CG293" s="146">
        <f t="shared" si="435"/>
        <v>0</v>
      </c>
      <c r="CH293" s="145">
        <f t="shared" si="436"/>
        <v>0</v>
      </c>
      <c r="CI293" s="149"/>
      <c r="CJ293" s="150"/>
      <c r="CK293" s="142">
        <f t="shared" si="437"/>
        <v>0</v>
      </c>
      <c r="CL293" s="143">
        <f t="shared" si="438"/>
        <v>0</v>
      </c>
      <c r="CM293" s="146">
        <f t="shared" si="439"/>
        <v>0</v>
      </c>
      <c r="CN293" s="145">
        <f t="shared" si="440"/>
        <v>0</v>
      </c>
      <c r="CO293" s="21">
        <f t="shared" si="441"/>
        <v>0</v>
      </c>
      <c r="CP293" s="22">
        <f t="shared" si="442"/>
        <v>0</v>
      </c>
      <c r="CQ293" s="2">
        <f t="shared" si="385"/>
        <v>9.2333333333333325</v>
      </c>
      <c r="CR293" s="3">
        <f t="shared" si="386"/>
        <v>13</v>
      </c>
      <c r="CS293" s="4">
        <f t="shared" si="387"/>
        <v>0</v>
      </c>
      <c r="CT293" s="5">
        <f t="shared" si="388"/>
        <v>0</v>
      </c>
      <c r="CU293" s="23">
        <f t="shared" si="389"/>
        <v>4.6166666666666663</v>
      </c>
      <c r="CV293" s="6">
        <f t="shared" si="390"/>
        <v>13</v>
      </c>
      <c r="CW293" s="20">
        <f t="shared" si="443"/>
        <v>73</v>
      </c>
      <c r="CX293" s="9" t="str">
        <f t="shared" si="444"/>
        <v>مؤجل(ة)</v>
      </c>
      <c r="CY293" s="10"/>
      <c r="CZ293" s="15"/>
      <c r="DA293" s="12"/>
    </row>
    <row r="294" spans="2:105" ht="29.25" customHeight="1" thickBot="1">
      <c r="B294" s="1">
        <f t="shared" si="445"/>
        <v>11</v>
      </c>
      <c r="C294" s="187" t="s">
        <v>481</v>
      </c>
      <c r="D294" s="138" t="s">
        <v>482</v>
      </c>
      <c r="E294" s="13" t="s">
        <v>748</v>
      </c>
      <c r="F294" s="32">
        <v>33645</v>
      </c>
      <c r="G294" s="33" t="s">
        <v>790</v>
      </c>
      <c r="H294" s="28">
        <v>10.26</v>
      </c>
      <c r="I294" s="29">
        <v>30</v>
      </c>
      <c r="J294" s="30">
        <v>10</v>
      </c>
      <c r="K294" s="31">
        <v>30</v>
      </c>
      <c r="L294" s="18">
        <f t="shared" si="391"/>
        <v>10.129999999999999</v>
      </c>
      <c r="M294" s="19">
        <f t="shared" si="392"/>
        <v>60</v>
      </c>
      <c r="N294" s="149">
        <v>7</v>
      </c>
      <c r="O294" s="150">
        <v>3.75</v>
      </c>
      <c r="P294" s="120">
        <f t="shared" si="393"/>
        <v>5.375</v>
      </c>
      <c r="Q294" s="121">
        <f t="shared" si="394"/>
        <v>0</v>
      </c>
      <c r="R294" s="135">
        <v>16</v>
      </c>
      <c r="S294" s="136">
        <v>13.75</v>
      </c>
      <c r="T294" s="120">
        <f t="shared" si="395"/>
        <v>14.875</v>
      </c>
      <c r="U294" s="121">
        <f t="shared" si="396"/>
        <v>6</v>
      </c>
      <c r="V294" s="135">
        <v>6</v>
      </c>
      <c r="W294" s="136">
        <v>1</v>
      </c>
      <c r="X294" s="120">
        <f t="shared" si="397"/>
        <v>3.5</v>
      </c>
      <c r="Y294" s="121">
        <f t="shared" si="398"/>
        <v>0</v>
      </c>
      <c r="Z294" s="124">
        <f t="shared" si="399"/>
        <v>7.916666666666667</v>
      </c>
      <c r="AA294" s="125">
        <f t="shared" si="400"/>
        <v>6</v>
      </c>
      <c r="AB294" s="136">
        <v>13</v>
      </c>
      <c r="AC294" s="126">
        <f t="shared" si="401"/>
        <v>13</v>
      </c>
      <c r="AD294" s="127">
        <f t="shared" si="402"/>
        <v>3</v>
      </c>
      <c r="AE294" s="135">
        <v>10</v>
      </c>
      <c r="AF294" s="136">
        <v>4.5</v>
      </c>
      <c r="AG294" s="120">
        <f t="shared" si="403"/>
        <v>7.25</v>
      </c>
      <c r="AH294" s="121">
        <f t="shared" si="404"/>
        <v>0</v>
      </c>
      <c r="AI294" s="135">
        <v>10</v>
      </c>
      <c r="AJ294" s="136">
        <v>5</v>
      </c>
      <c r="AK294" s="120">
        <f t="shared" si="405"/>
        <v>7.5</v>
      </c>
      <c r="AL294" s="121">
        <f t="shared" si="406"/>
        <v>0</v>
      </c>
      <c r="AM294" s="128">
        <f t="shared" si="407"/>
        <v>8.5</v>
      </c>
      <c r="AN294" s="129">
        <f t="shared" si="408"/>
        <v>3</v>
      </c>
      <c r="AO294" s="135">
        <v>11.5</v>
      </c>
      <c r="AP294" s="136">
        <v>10</v>
      </c>
      <c r="AQ294" s="120">
        <f t="shared" si="409"/>
        <v>10.75</v>
      </c>
      <c r="AR294" s="121">
        <f t="shared" si="410"/>
        <v>2</v>
      </c>
      <c r="AS294" s="135">
        <v>16</v>
      </c>
      <c r="AT294" s="136">
        <v>12.5</v>
      </c>
      <c r="AU294" s="120">
        <f t="shared" si="411"/>
        <v>14.25</v>
      </c>
      <c r="AV294" s="121">
        <f t="shared" si="412"/>
        <v>1</v>
      </c>
      <c r="AW294" s="128">
        <f t="shared" si="413"/>
        <v>11.916666666666666</v>
      </c>
      <c r="AX294" s="129">
        <f t="shared" si="414"/>
        <v>3</v>
      </c>
      <c r="AY294" s="137">
        <v>15</v>
      </c>
      <c r="AZ294" s="131">
        <f t="shared" si="415"/>
        <v>15</v>
      </c>
      <c r="BA294" s="132">
        <f t="shared" si="416"/>
        <v>1</v>
      </c>
      <c r="BB294" s="128">
        <f t="shared" si="417"/>
        <v>15</v>
      </c>
      <c r="BC294" s="129">
        <f t="shared" si="418"/>
        <v>1</v>
      </c>
      <c r="BD294" s="133">
        <f t="shared" si="419"/>
        <v>9.3833333333333329</v>
      </c>
      <c r="BE294" s="134">
        <f t="shared" si="420"/>
        <v>13</v>
      </c>
      <c r="BF294" s="149"/>
      <c r="BG294" s="150"/>
      <c r="BH294" s="142">
        <f t="shared" si="421"/>
        <v>0</v>
      </c>
      <c r="BI294" s="143">
        <f t="shared" si="422"/>
        <v>0</v>
      </c>
      <c r="BJ294" s="149"/>
      <c r="BK294" s="150"/>
      <c r="BL294" s="142">
        <f t="shared" si="423"/>
        <v>0</v>
      </c>
      <c r="BM294" s="143">
        <f t="shared" si="424"/>
        <v>0</v>
      </c>
      <c r="BN294" s="149"/>
      <c r="BO294" s="150"/>
      <c r="BP294" s="142">
        <f t="shared" si="446"/>
        <v>0</v>
      </c>
      <c r="BQ294" s="143">
        <f t="shared" si="447"/>
        <v>0</v>
      </c>
      <c r="BR294" s="149"/>
      <c r="BS294" s="150"/>
      <c r="BT294" s="142">
        <f t="shared" si="425"/>
        <v>0</v>
      </c>
      <c r="BU294" s="143">
        <f t="shared" si="426"/>
        <v>0</v>
      </c>
      <c r="BV294" s="144">
        <f t="shared" si="427"/>
        <v>0</v>
      </c>
      <c r="BW294" s="145">
        <f t="shared" si="428"/>
        <v>0</v>
      </c>
      <c r="BX294" s="149"/>
      <c r="BY294" s="150"/>
      <c r="BZ294" s="142">
        <f t="shared" si="429"/>
        <v>0</v>
      </c>
      <c r="CA294" s="143">
        <f t="shared" si="430"/>
        <v>0</v>
      </c>
      <c r="CB294" s="146">
        <f t="shared" si="431"/>
        <v>0</v>
      </c>
      <c r="CC294" s="145">
        <f t="shared" si="432"/>
        <v>0</v>
      </c>
      <c r="CD294" s="150"/>
      <c r="CE294" s="147">
        <f t="shared" si="433"/>
        <v>0</v>
      </c>
      <c r="CF294" s="148">
        <f t="shared" si="434"/>
        <v>0</v>
      </c>
      <c r="CG294" s="146">
        <f t="shared" si="435"/>
        <v>0</v>
      </c>
      <c r="CH294" s="145">
        <f t="shared" si="436"/>
        <v>0</v>
      </c>
      <c r="CI294" s="149"/>
      <c r="CJ294" s="150"/>
      <c r="CK294" s="142">
        <f t="shared" si="437"/>
        <v>0</v>
      </c>
      <c r="CL294" s="143">
        <f t="shared" si="438"/>
        <v>0</v>
      </c>
      <c r="CM294" s="146">
        <f t="shared" si="439"/>
        <v>0</v>
      </c>
      <c r="CN294" s="145">
        <f t="shared" si="440"/>
        <v>0</v>
      </c>
      <c r="CO294" s="21">
        <f t="shared" si="441"/>
        <v>0</v>
      </c>
      <c r="CP294" s="22">
        <f t="shared" si="442"/>
        <v>0</v>
      </c>
      <c r="CQ294" s="2">
        <f t="shared" si="385"/>
        <v>9.3833333333333329</v>
      </c>
      <c r="CR294" s="3">
        <f t="shared" si="386"/>
        <v>13</v>
      </c>
      <c r="CS294" s="4">
        <f t="shared" si="387"/>
        <v>0</v>
      </c>
      <c r="CT294" s="5">
        <f t="shared" si="388"/>
        <v>0</v>
      </c>
      <c r="CU294" s="23">
        <f t="shared" si="389"/>
        <v>4.6916666666666664</v>
      </c>
      <c r="CV294" s="6">
        <f t="shared" si="390"/>
        <v>13</v>
      </c>
      <c r="CW294" s="20">
        <f t="shared" si="443"/>
        <v>73</v>
      </c>
      <c r="CX294" s="9" t="str">
        <f t="shared" si="444"/>
        <v>مؤجل(ة)</v>
      </c>
      <c r="CY294" s="10"/>
      <c r="CZ294" s="15"/>
      <c r="DA294" s="12"/>
    </row>
    <row r="295" spans="2:105" ht="29.25" customHeight="1" thickBot="1">
      <c r="B295" s="1">
        <f t="shared" si="445"/>
        <v>12</v>
      </c>
      <c r="C295" s="187" t="s">
        <v>483</v>
      </c>
      <c r="D295" s="138" t="s">
        <v>484</v>
      </c>
      <c r="E295" s="13" t="s">
        <v>767</v>
      </c>
      <c r="F295" s="32">
        <v>36161</v>
      </c>
      <c r="G295" s="33" t="s">
        <v>790</v>
      </c>
      <c r="H295" s="28">
        <v>11.34</v>
      </c>
      <c r="I295" s="29">
        <v>30</v>
      </c>
      <c r="J295" s="30">
        <v>13.63</v>
      </c>
      <c r="K295" s="31">
        <v>30</v>
      </c>
      <c r="L295" s="18">
        <f t="shared" si="391"/>
        <v>12.484999999999999</v>
      </c>
      <c r="M295" s="19">
        <f t="shared" si="392"/>
        <v>60</v>
      </c>
      <c r="N295" s="149">
        <v>17</v>
      </c>
      <c r="O295" s="150">
        <v>9.75</v>
      </c>
      <c r="P295" s="120">
        <f t="shared" si="393"/>
        <v>13.375</v>
      </c>
      <c r="Q295" s="121">
        <f t="shared" si="394"/>
        <v>6</v>
      </c>
      <c r="R295" s="135">
        <v>15.5</v>
      </c>
      <c r="S295" s="136">
        <v>12.5</v>
      </c>
      <c r="T295" s="120">
        <f t="shared" si="395"/>
        <v>14</v>
      </c>
      <c r="U295" s="121">
        <f t="shared" si="396"/>
        <v>6</v>
      </c>
      <c r="V295" s="135">
        <v>14.5</v>
      </c>
      <c r="W295" s="136">
        <v>7.5</v>
      </c>
      <c r="X295" s="120">
        <f t="shared" si="397"/>
        <v>11</v>
      </c>
      <c r="Y295" s="121">
        <f t="shared" si="398"/>
        <v>5</v>
      </c>
      <c r="Z295" s="124">
        <f t="shared" si="399"/>
        <v>12.791666666666666</v>
      </c>
      <c r="AA295" s="125">
        <f t="shared" si="400"/>
        <v>17</v>
      </c>
      <c r="AB295" s="136">
        <v>16.5</v>
      </c>
      <c r="AC295" s="126">
        <f t="shared" si="401"/>
        <v>16.5</v>
      </c>
      <c r="AD295" s="127">
        <f t="shared" si="402"/>
        <v>3</v>
      </c>
      <c r="AE295" s="135">
        <v>11.5</v>
      </c>
      <c r="AF295" s="136">
        <v>8.5</v>
      </c>
      <c r="AG295" s="120">
        <f t="shared" si="403"/>
        <v>10</v>
      </c>
      <c r="AH295" s="121">
        <f t="shared" si="404"/>
        <v>3</v>
      </c>
      <c r="AI295" s="135">
        <v>9</v>
      </c>
      <c r="AJ295" s="136">
        <v>3.75</v>
      </c>
      <c r="AK295" s="120">
        <f t="shared" si="405"/>
        <v>6.375</v>
      </c>
      <c r="AL295" s="121">
        <f t="shared" si="406"/>
        <v>0</v>
      </c>
      <c r="AM295" s="128">
        <f t="shared" si="407"/>
        <v>9.85</v>
      </c>
      <c r="AN295" s="129">
        <f t="shared" si="408"/>
        <v>6</v>
      </c>
      <c r="AO295" s="135">
        <v>11.5</v>
      </c>
      <c r="AP295" s="136">
        <v>14</v>
      </c>
      <c r="AQ295" s="120">
        <f t="shared" si="409"/>
        <v>12.75</v>
      </c>
      <c r="AR295" s="121">
        <f t="shared" si="410"/>
        <v>2</v>
      </c>
      <c r="AS295" s="135">
        <v>17.5</v>
      </c>
      <c r="AT295" s="136">
        <v>14</v>
      </c>
      <c r="AU295" s="120">
        <f t="shared" si="411"/>
        <v>15.75</v>
      </c>
      <c r="AV295" s="121">
        <f t="shared" si="412"/>
        <v>1</v>
      </c>
      <c r="AW295" s="128">
        <f t="shared" si="413"/>
        <v>13.75</v>
      </c>
      <c r="AX295" s="129">
        <f t="shared" si="414"/>
        <v>3</v>
      </c>
      <c r="AY295" s="137">
        <v>12</v>
      </c>
      <c r="AZ295" s="131">
        <f t="shared" si="415"/>
        <v>12</v>
      </c>
      <c r="BA295" s="132">
        <f t="shared" si="416"/>
        <v>1</v>
      </c>
      <c r="BB295" s="128">
        <f t="shared" si="417"/>
        <v>12</v>
      </c>
      <c r="BC295" s="129">
        <f t="shared" si="418"/>
        <v>1</v>
      </c>
      <c r="BD295" s="133">
        <f t="shared" si="419"/>
        <v>11.95</v>
      </c>
      <c r="BE295" s="134">
        <f t="shared" si="420"/>
        <v>30</v>
      </c>
      <c r="BF295" s="149"/>
      <c r="BG295" s="150"/>
      <c r="BH295" s="142">
        <f t="shared" si="421"/>
        <v>0</v>
      </c>
      <c r="BI295" s="143">
        <f t="shared" si="422"/>
        <v>0</v>
      </c>
      <c r="BJ295" s="149"/>
      <c r="BK295" s="150"/>
      <c r="BL295" s="142">
        <f t="shared" si="423"/>
        <v>0</v>
      </c>
      <c r="BM295" s="143">
        <f t="shared" si="424"/>
        <v>0</v>
      </c>
      <c r="BN295" s="149"/>
      <c r="BO295" s="150"/>
      <c r="BP295" s="142">
        <f t="shared" si="446"/>
        <v>0</v>
      </c>
      <c r="BQ295" s="143">
        <f t="shared" si="447"/>
        <v>0</v>
      </c>
      <c r="BR295" s="149"/>
      <c r="BS295" s="150"/>
      <c r="BT295" s="142">
        <f t="shared" si="425"/>
        <v>0</v>
      </c>
      <c r="BU295" s="143">
        <f t="shared" si="426"/>
        <v>0</v>
      </c>
      <c r="BV295" s="144">
        <f t="shared" si="427"/>
        <v>0</v>
      </c>
      <c r="BW295" s="145">
        <f t="shared" si="428"/>
        <v>0</v>
      </c>
      <c r="BX295" s="149"/>
      <c r="BY295" s="150"/>
      <c r="BZ295" s="142">
        <f t="shared" si="429"/>
        <v>0</v>
      </c>
      <c r="CA295" s="143">
        <f t="shared" si="430"/>
        <v>0</v>
      </c>
      <c r="CB295" s="146">
        <f t="shared" si="431"/>
        <v>0</v>
      </c>
      <c r="CC295" s="145">
        <f t="shared" si="432"/>
        <v>0</v>
      </c>
      <c r="CD295" s="150"/>
      <c r="CE295" s="147">
        <f t="shared" si="433"/>
        <v>0</v>
      </c>
      <c r="CF295" s="148">
        <f t="shared" si="434"/>
        <v>0</v>
      </c>
      <c r="CG295" s="146">
        <f t="shared" si="435"/>
        <v>0</v>
      </c>
      <c r="CH295" s="145">
        <f t="shared" si="436"/>
        <v>0</v>
      </c>
      <c r="CI295" s="149"/>
      <c r="CJ295" s="150"/>
      <c r="CK295" s="142">
        <f t="shared" si="437"/>
        <v>0</v>
      </c>
      <c r="CL295" s="143">
        <f t="shared" si="438"/>
        <v>0</v>
      </c>
      <c r="CM295" s="146">
        <f t="shared" si="439"/>
        <v>0</v>
      </c>
      <c r="CN295" s="145">
        <f t="shared" si="440"/>
        <v>0</v>
      </c>
      <c r="CO295" s="21">
        <f t="shared" si="441"/>
        <v>0</v>
      </c>
      <c r="CP295" s="22">
        <f t="shared" si="442"/>
        <v>0</v>
      </c>
      <c r="CQ295" s="2">
        <f t="shared" si="385"/>
        <v>11.95</v>
      </c>
      <c r="CR295" s="3">
        <f t="shared" si="386"/>
        <v>30</v>
      </c>
      <c r="CS295" s="4">
        <f t="shared" si="387"/>
        <v>0</v>
      </c>
      <c r="CT295" s="5">
        <f t="shared" si="388"/>
        <v>0</v>
      </c>
      <c r="CU295" s="23">
        <f t="shared" si="389"/>
        <v>5.9749999999999996</v>
      </c>
      <c r="CV295" s="6">
        <f t="shared" si="390"/>
        <v>30</v>
      </c>
      <c r="CW295" s="20">
        <f t="shared" si="443"/>
        <v>90</v>
      </c>
      <c r="CX295" s="9" t="str">
        <f t="shared" si="444"/>
        <v>مؤجل(ة)</v>
      </c>
      <c r="CY295" s="10"/>
      <c r="CZ295" s="15"/>
      <c r="DA295" s="12"/>
    </row>
    <row r="296" spans="2:105" ht="29.25" customHeight="1" thickBot="1">
      <c r="B296" s="1">
        <f t="shared" si="445"/>
        <v>13</v>
      </c>
      <c r="C296" s="187" t="s">
        <v>485</v>
      </c>
      <c r="D296" s="138" t="s">
        <v>486</v>
      </c>
      <c r="E296" s="13" t="s">
        <v>768</v>
      </c>
      <c r="F296" s="32">
        <v>36535</v>
      </c>
      <c r="G296" s="33" t="s">
        <v>790</v>
      </c>
      <c r="H296" s="28">
        <v>15.36</v>
      </c>
      <c r="I296" s="29">
        <v>30</v>
      </c>
      <c r="J296" s="30">
        <v>15.65</v>
      </c>
      <c r="K296" s="31">
        <v>30</v>
      </c>
      <c r="L296" s="18">
        <f t="shared" si="391"/>
        <v>15.504999999999999</v>
      </c>
      <c r="M296" s="19">
        <f t="shared" si="392"/>
        <v>60</v>
      </c>
      <c r="N296" s="149">
        <v>17.75</v>
      </c>
      <c r="O296" s="150">
        <v>20</v>
      </c>
      <c r="P296" s="120">
        <f t="shared" si="393"/>
        <v>18.875</v>
      </c>
      <c r="Q296" s="121">
        <f t="shared" si="394"/>
        <v>6</v>
      </c>
      <c r="R296" s="135">
        <v>15</v>
      </c>
      <c r="S296" s="136">
        <v>13.25</v>
      </c>
      <c r="T296" s="120">
        <f t="shared" si="395"/>
        <v>14.125</v>
      </c>
      <c r="U296" s="121">
        <f t="shared" si="396"/>
        <v>6</v>
      </c>
      <c r="V296" s="135">
        <v>14</v>
      </c>
      <c r="W296" s="136">
        <v>10.5</v>
      </c>
      <c r="X296" s="120">
        <f t="shared" si="397"/>
        <v>12.25</v>
      </c>
      <c r="Y296" s="121">
        <f t="shared" si="398"/>
        <v>5</v>
      </c>
      <c r="Z296" s="124">
        <f t="shared" si="399"/>
        <v>15.083333333333334</v>
      </c>
      <c r="AA296" s="125">
        <f t="shared" si="400"/>
        <v>17</v>
      </c>
      <c r="AB296" s="136">
        <v>18</v>
      </c>
      <c r="AC296" s="126">
        <f t="shared" si="401"/>
        <v>18</v>
      </c>
      <c r="AD296" s="127">
        <f t="shared" si="402"/>
        <v>3</v>
      </c>
      <c r="AE296" s="135">
        <v>14</v>
      </c>
      <c r="AF296" s="136">
        <v>10</v>
      </c>
      <c r="AG296" s="120">
        <f t="shared" si="403"/>
        <v>12</v>
      </c>
      <c r="AH296" s="121">
        <f t="shared" si="404"/>
        <v>3</v>
      </c>
      <c r="AI296" s="135">
        <v>12</v>
      </c>
      <c r="AJ296" s="136">
        <v>13.75</v>
      </c>
      <c r="AK296" s="120">
        <f t="shared" si="405"/>
        <v>12.875</v>
      </c>
      <c r="AL296" s="121">
        <f t="shared" si="406"/>
        <v>3</v>
      </c>
      <c r="AM296" s="128">
        <f t="shared" si="407"/>
        <v>13.55</v>
      </c>
      <c r="AN296" s="129">
        <f t="shared" si="408"/>
        <v>9</v>
      </c>
      <c r="AO296" s="135">
        <v>11.5</v>
      </c>
      <c r="AP296" s="136">
        <v>14</v>
      </c>
      <c r="AQ296" s="120">
        <f t="shared" si="409"/>
        <v>12.75</v>
      </c>
      <c r="AR296" s="121">
        <f t="shared" si="410"/>
        <v>2</v>
      </c>
      <c r="AS296" s="135">
        <v>16.5</v>
      </c>
      <c r="AT296" s="136">
        <v>18.5</v>
      </c>
      <c r="AU296" s="120">
        <f t="shared" si="411"/>
        <v>17.5</v>
      </c>
      <c r="AV296" s="121">
        <f t="shared" si="412"/>
        <v>1</v>
      </c>
      <c r="AW296" s="128">
        <f t="shared" si="413"/>
        <v>14.333333333333334</v>
      </c>
      <c r="AX296" s="129">
        <f t="shared" si="414"/>
        <v>3</v>
      </c>
      <c r="AY296" s="137">
        <v>15.5</v>
      </c>
      <c r="AZ296" s="131">
        <f t="shared" si="415"/>
        <v>15.5</v>
      </c>
      <c r="BA296" s="132">
        <f t="shared" si="416"/>
        <v>1</v>
      </c>
      <c r="BB296" s="128">
        <f t="shared" si="417"/>
        <v>15.5</v>
      </c>
      <c r="BC296" s="129">
        <f t="shared" si="418"/>
        <v>1</v>
      </c>
      <c r="BD296" s="133">
        <f t="shared" si="419"/>
        <v>14.45</v>
      </c>
      <c r="BE296" s="134">
        <f t="shared" si="420"/>
        <v>30</v>
      </c>
      <c r="BF296" s="149"/>
      <c r="BG296" s="150"/>
      <c r="BH296" s="142">
        <f t="shared" si="421"/>
        <v>0</v>
      </c>
      <c r="BI296" s="143">
        <f t="shared" si="422"/>
        <v>0</v>
      </c>
      <c r="BJ296" s="149"/>
      <c r="BK296" s="150"/>
      <c r="BL296" s="142">
        <f t="shared" si="423"/>
        <v>0</v>
      </c>
      <c r="BM296" s="143">
        <f t="shared" si="424"/>
        <v>0</v>
      </c>
      <c r="BN296" s="149"/>
      <c r="BO296" s="150"/>
      <c r="BP296" s="142">
        <f t="shared" si="446"/>
        <v>0</v>
      </c>
      <c r="BQ296" s="143">
        <f t="shared" si="447"/>
        <v>0</v>
      </c>
      <c r="BR296" s="149"/>
      <c r="BS296" s="150"/>
      <c r="BT296" s="142">
        <f t="shared" si="425"/>
        <v>0</v>
      </c>
      <c r="BU296" s="143">
        <f t="shared" si="426"/>
        <v>0</v>
      </c>
      <c r="BV296" s="144">
        <f t="shared" si="427"/>
        <v>0</v>
      </c>
      <c r="BW296" s="145">
        <f t="shared" si="428"/>
        <v>0</v>
      </c>
      <c r="BX296" s="149"/>
      <c r="BY296" s="150"/>
      <c r="BZ296" s="142">
        <f t="shared" si="429"/>
        <v>0</v>
      </c>
      <c r="CA296" s="143">
        <f t="shared" si="430"/>
        <v>0</v>
      </c>
      <c r="CB296" s="146">
        <f t="shared" si="431"/>
        <v>0</v>
      </c>
      <c r="CC296" s="145">
        <f t="shared" si="432"/>
        <v>0</v>
      </c>
      <c r="CD296" s="150"/>
      <c r="CE296" s="147">
        <f t="shared" si="433"/>
        <v>0</v>
      </c>
      <c r="CF296" s="148">
        <f t="shared" si="434"/>
        <v>0</v>
      </c>
      <c r="CG296" s="146">
        <f t="shared" si="435"/>
        <v>0</v>
      </c>
      <c r="CH296" s="145">
        <f t="shared" si="436"/>
        <v>0</v>
      </c>
      <c r="CI296" s="149"/>
      <c r="CJ296" s="150"/>
      <c r="CK296" s="142">
        <f t="shared" si="437"/>
        <v>0</v>
      </c>
      <c r="CL296" s="143">
        <f t="shared" si="438"/>
        <v>0</v>
      </c>
      <c r="CM296" s="146">
        <f t="shared" si="439"/>
        <v>0</v>
      </c>
      <c r="CN296" s="145">
        <f t="shared" si="440"/>
        <v>0</v>
      </c>
      <c r="CO296" s="21">
        <f t="shared" si="441"/>
        <v>0</v>
      </c>
      <c r="CP296" s="22">
        <f t="shared" si="442"/>
        <v>0</v>
      </c>
      <c r="CQ296" s="2">
        <f t="shared" si="385"/>
        <v>14.45</v>
      </c>
      <c r="CR296" s="3">
        <f t="shared" si="386"/>
        <v>30</v>
      </c>
      <c r="CS296" s="4">
        <f t="shared" si="387"/>
        <v>0</v>
      </c>
      <c r="CT296" s="5">
        <f t="shared" si="388"/>
        <v>0</v>
      </c>
      <c r="CU296" s="23">
        <f t="shared" si="389"/>
        <v>7.2249999999999996</v>
      </c>
      <c r="CV296" s="6">
        <f t="shared" si="390"/>
        <v>30</v>
      </c>
      <c r="CW296" s="20">
        <f t="shared" si="443"/>
        <v>90</v>
      </c>
      <c r="CX296" s="9" t="str">
        <f t="shared" si="444"/>
        <v>مؤجل(ة)</v>
      </c>
      <c r="CY296" s="10"/>
      <c r="CZ296" s="15"/>
      <c r="DA296" s="12"/>
    </row>
    <row r="297" spans="2:105" ht="29.25" customHeight="1" thickBot="1">
      <c r="B297" s="1">
        <f t="shared" si="445"/>
        <v>14</v>
      </c>
      <c r="C297" s="187" t="s">
        <v>84</v>
      </c>
      <c r="D297" s="138" t="s">
        <v>487</v>
      </c>
      <c r="E297" s="13" t="s">
        <v>769</v>
      </c>
      <c r="F297" s="32">
        <v>36238</v>
      </c>
      <c r="G297" s="33" t="s">
        <v>790</v>
      </c>
      <c r="H297" s="28">
        <v>10.67</v>
      </c>
      <c r="I297" s="29">
        <v>30</v>
      </c>
      <c r="J297" s="30">
        <v>9.75</v>
      </c>
      <c r="K297" s="31">
        <v>30</v>
      </c>
      <c r="L297" s="18">
        <f t="shared" si="391"/>
        <v>10.210000000000001</v>
      </c>
      <c r="M297" s="19">
        <f t="shared" si="392"/>
        <v>60</v>
      </c>
      <c r="N297" s="149">
        <v>12.5</v>
      </c>
      <c r="O297" s="150">
        <v>9.5</v>
      </c>
      <c r="P297" s="120">
        <f t="shared" si="393"/>
        <v>11</v>
      </c>
      <c r="Q297" s="121">
        <f t="shared" si="394"/>
        <v>6</v>
      </c>
      <c r="R297" s="135">
        <v>13.5</v>
      </c>
      <c r="S297" s="136">
        <v>15</v>
      </c>
      <c r="T297" s="120">
        <f t="shared" si="395"/>
        <v>14.25</v>
      </c>
      <c r="U297" s="121">
        <f t="shared" si="396"/>
        <v>6</v>
      </c>
      <c r="V297" s="135">
        <v>12.5</v>
      </c>
      <c r="W297" s="136">
        <v>3.25</v>
      </c>
      <c r="X297" s="120">
        <f t="shared" si="397"/>
        <v>7.875</v>
      </c>
      <c r="Y297" s="121">
        <f t="shared" si="398"/>
        <v>0</v>
      </c>
      <c r="Z297" s="124">
        <f t="shared" si="399"/>
        <v>11.041666666666666</v>
      </c>
      <c r="AA297" s="125">
        <f t="shared" si="400"/>
        <v>17</v>
      </c>
      <c r="AB297" s="136">
        <v>16</v>
      </c>
      <c r="AC297" s="126">
        <f t="shared" si="401"/>
        <v>16</v>
      </c>
      <c r="AD297" s="127">
        <f t="shared" si="402"/>
        <v>3</v>
      </c>
      <c r="AE297" s="135">
        <v>14.5</v>
      </c>
      <c r="AF297" s="136">
        <v>5.5</v>
      </c>
      <c r="AG297" s="120">
        <f t="shared" si="403"/>
        <v>10</v>
      </c>
      <c r="AH297" s="121">
        <f t="shared" si="404"/>
        <v>3</v>
      </c>
      <c r="AI297" s="135">
        <v>11</v>
      </c>
      <c r="AJ297" s="136">
        <v>3</v>
      </c>
      <c r="AK297" s="120">
        <f t="shared" si="405"/>
        <v>7</v>
      </c>
      <c r="AL297" s="121">
        <f t="shared" si="406"/>
        <v>0</v>
      </c>
      <c r="AM297" s="128">
        <f t="shared" si="407"/>
        <v>10</v>
      </c>
      <c r="AN297" s="129">
        <f t="shared" si="408"/>
        <v>9</v>
      </c>
      <c r="AO297" s="135">
        <v>11.5</v>
      </c>
      <c r="AP297" s="136">
        <v>9</v>
      </c>
      <c r="AQ297" s="120">
        <f t="shared" si="409"/>
        <v>10.25</v>
      </c>
      <c r="AR297" s="121">
        <f t="shared" si="410"/>
        <v>2</v>
      </c>
      <c r="AS297" s="135">
        <v>17</v>
      </c>
      <c r="AT297" s="136">
        <v>11.5</v>
      </c>
      <c r="AU297" s="120">
        <f t="shared" si="411"/>
        <v>14.25</v>
      </c>
      <c r="AV297" s="121">
        <f t="shared" si="412"/>
        <v>1</v>
      </c>
      <c r="AW297" s="128">
        <f t="shared" si="413"/>
        <v>11.583333333333334</v>
      </c>
      <c r="AX297" s="129">
        <f t="shared" si="414"/>
        <v>3</v>
      </c>
      <c r="AY297" s="137">
        <v>10</v>
      </c>
      <c r="AZ297" s="131">
        <f t="shared" si="415"/>
        <v>10</v>
      </c>
      <c r="BA297" s="132">
        <f t="shared" si="416"/>
        <v>1</v>
      </c>
      <c r="BB297" s="128">
        <f t="shared" si="417"/>
        <v>10</v>
      </c>
      <c r="BC297" s="129">
        <f t="shared" si="418"/>
        <v>1</v>
      </c>
      <c r="BD297" s="133">
        <f t="shared" si="419"/>
        <v>10.733333333333333</v>
      </c>
      <c r="BE297" s="134">
        <f t="shared" si="420"/>
        <v>30</v>
      </c>
      <c r="BF297" s="149"/>
      <c r="BG297" s="150"/>
      <c r="BH297" s="142">
        <f t="shared" si="421"/>
        <v>0</v>
      </c>
      <c r="BI297" s="143">
        <f t="shared" si="422"/>
        <v>0</v>
      </c>
      <c r="BJ297" s="149"/>
      <c r="BK297" s="150"/>
      <c r="BL297" s="142">
        <f t="shared" si="423"/>
        <v>0</v>
      </c>
      <c r="BM297" s="143">
        <f t="shared" si="424"/>
        <v>0</v>
      </c>
      <c r="BN297" s="149"/>
      <c r="BO297" s="150"/>
      <c r="BP297" s="142">
        <f t="shared" si="446"/>
        <v>0</v>
      </c>
      <c r="BQ297" s="143">
        <f t="shared" si="447"/>
        <v>0</v>
      </c>
      <c r="BR297" s="149"/>
      <c r="BS297" s="150"/>
      <c r="BT297" s="142">
        <f t="shared" si="425"/>
        <v>0</v>
      </c>
      <c r="BU297" s="143">
        <f t="shared" si="426"/>
        <v>0</v>
      </c>
      <c r="BV297" s="144">
        <f t="shared" si="427"/>
        <v>0</v>
      </c>
      <c r="BW297" s="145">
        <f t="shared" si="428"/>
        <v>0</v>
      </c>
      <c r="BX297" s="149"/>
      <c r="BY297" s="150"/>
      <c r="BZ297" s="142">
        <f t="shared" si="429"/>
        <v>0</v>
      </c>
      <c r="CA297" s="143">
        <f t="shared" si="430"/>
        <v>0</v>
      </c>
      <c r="CB297" s="146">
        <f t="shared" si="431"/>
        <v>0</v>
      </c>
      <c r="CC297" s="145">
        <f t="shared" si="432"/>
        <v>0</v>
      </c>
      <c r="CD297" s="150"/>
      <c r="CE297" s="147">
        <f t="shared" si="433"/>
        <v>0</v>
      </c>
      <c r="CF297" s="148">
        <f t="shared" si="434"/>
        <v>0</v>
      </c>
      <c r="CG297" s="146">
        <f t="shared" si="435"/>
        <v>0</v>
      </c>
      <c r="CH297" s="145">
        <f t="shared" si="436"/>
        <v>0</v>
      </c>
      <c r="CI297" s="149"/>
      <c r="CJ297" s="150"/>
      <c r="CK297" s="142">
        <f t="shared" si="437"/>
        <v>0</v>
      </c>
      <c r="CL297" s="143">
        <f t="shared" si="438"/>
        <v>0</v>
      </c>
      <c r="CM297" s="146">
        <f t="shared" si="439"/>
        <v>0</v>
      </c>
      <c r="CN297" s="145">
        <f t="shared" si="440"/>
        <v>0</v>
      </c>
      <c r="CO297" s="21">
        <f t="shared" si="441"/>
        <v>0</v>
      </c>
      <c r="CP297" s="22">
        <f t="shared" si="442"/>
        <v>0</v>
      </c>
      <c r="CQ297" s="2">
        <f t="shared" si="385"/>
        <v>10.733333333333333</v>
      </c>
      <c r="CR297" s="3">
        <f t="shared" si="386"/>
        <v>30</v>
      </c>
      <c r="CS297" s="4">
        <f t="shared" si="387"/>
        <v>0</v>
      </c>
      <c r="CT297" s="5">
        <f t="shared" si="388"/>
        <v>0</v>
      </c>
      <c r="CU297" s="23">
        <f t="shared" si="389"/>
        <v>5.3666666666666663</v>
      </c>
      <c r="CV297" s="6">
        <f t="shared" si="390"/>
        <v>30</v>
      </c>
      <c r="CW297" s="20">
        <f t="shared" si="443"/>
        <v>90</v>
      </c>
      <c r="CX297" s="9" t="str">
        <f t="shared" si="444"/>
        <v>مؤجل(ة)</v>
      </c>
      <c r="CY297" s="10"/>
      <c r="CZ297" s="15"/>
      <c r="DA297" s="12"/>
    </row>
    <row r="298" spans="2:105" ht="29.25" customHeight="1" thickBot="1">
      <c r="B298" s="1">
        <f t="shared" si="445"/>
        <v>15</v>
      </c>
      <c r="C298" s="187" t="s">
        <v>453</v>
      </c>
      <c r="D298" s="138" t="s">
        <v>454</v>
      </c>
      <c r="E298" s="13" t="s">
        <v>750</v>
      </c>
      <c r="F298" s="32">
        <v>36667</v>
      </c>
      <c r="G298" s="33" t="s">
        <v>790</v>
      </c>
      <c r="H298" s="28">
        <v>9.9700000000000006</v>
      </c>
      <c r="I298" s="29">
        <v>30</v>
      </c>
      <c r="J298" s="30">
        <v>10.57</v>
      </c>
      <c r="K298" s="31">
        <v>30</v>
      </c>
      <c r="L298" s="18">
        <f t="shared" si="391"/>
        <v>10.27</v>
      </c>
      <c r="M298" s="19">
        <f t="shared" si="392"/>
        <v>60</v>
      </c>
      <c r="N298" s="149">
        <v>14</v>
      </c>
      <c r="O298" s="150">
        <v>14.25</v>
      </c>
      <c r="P298" s="120">
        <f t="shared" si="393"/>
        <v>14.125</v>
      </c>
      <c r="Q298" s="121">
        <f t="shared" si="394"/>
        <v>6</v>
      </c>
      <c r="R298" s="135">
        <v>13.5</v>
      </c>
      <c r="S298" s="136">
        <v>10.25</v>
      </c>
      <c r="T298" s="120">
        <f t="shared" si="395"/>
        <v>11.875</v>
      </c>
      <c r="U298" s="121">
        <f t="shared" si="396"/>
        <v>6</v>
      </c>
      <c r="V298" s="135">
        <v>14</v>
      </c>
      <c r="W298" s="136">
        <v>3.25</v>
      </c>
      <c r="X298" s="120">
        <f t="shared" si="397"/>
        <v>8.625</v>
      </c>
      <c r="Y298" s="121">
        <f t="shared" si="398"/>
        <v>0</v>
      </c>
      <c r="Z298" s="124">
        <f t="shared" si="399"/>
        <v>11.541666666666666</v>
      </c>
      <c r="AA298" s="125">
        <f t="shared" si="400"/>
        <v>17</v>
      </c>
      <c r="AB298" s="136">
        <v>2.5</v>
      </c>
      <c r="AC298" s="126">
        <f t="shared" si="401"/>
        <v>2.5</v>
      </c>
      <c r="AD298" s="127">
        <f t="shared" si="402"/>
        <v>0</v>
      </c>
      <c r="AE298" s="135">
        <v>12.5</v>
      </c>
      <c r="AF298" s="136">
        <v>7.25</v>
      </c>
      <c r="AG298" s="120">
        <f t="shared" si="403"/>
        <v>9.875</v>
      </c>
      <c r="AH298" s="121">
        <f t="shared" si="404"/>
        <v>0</v>
      </c>
      <c r="AI298" s="135">
        <v>9</v>
      </c>
      <c r="AJ298" s="136">
        <v>0</v>
      </c>
      <c r="AK298" s="120">
        <f t="shared" si="405"/>
        <v>4.5</v>
      </c>
      <c r="AL298" s="121">
        <f t="shared" si="406"/>
        <v>0</v>
      </c>
      <c r="AM298" s="128">
        <f t="shared" si="407"/>
        <v>6.25</v>
      </c>
      <c r="AN298" s="129">
        <f t="shared" si="408"/>
        <v>0</v>
      </c>
      <c r="AO298" s="135">
        <v>11.5</v>
      </c>
      <c r="AP298" s="136">
        <v>1</v>
      </c>
      <c r="AQ298" s="120">
        <f t="shared" si="409"/>
        <v>6.25</v>
      </c>
      <c r="AR298" s="121">
        <f t="shared" si="410"/>
        <v>0</v>
      </c>
      <c r="AS298" s="135">
        <v>17</v>
      </c>
      <c r="AT298" s="136">
        <v>15</v>
      </c>
      <c r="AU298" s="120">
        <f t="shared" si="411"/>
        <v>16</v>
      </c>
      <c r="AV298" s="121">
        <f t="shared" si="412"/>
        <v>1</v>
      </c>
      <c r="AW298" s="128">
        <f t="shared" si="413"/>
        <v>9.5</v>
      </c>
      <c r="AX298" s="129">
        <f t="shared" si="414"/>
        <v>1</v>
      </c>
      <c r="AY298" s="137">
        <v>9</v>
      </c>
      <c r="AZ298" s="131">
        <f t="shared" si="415"/>
        <v>9</v>
      </c>
      <c r="BA298" s="132">
        <f t="shared" si="416"/>
        <v>0</v>
      </c>
      <c r="BB298" s="128">
        <f t="shared" si="417"/>
        <v>9</v>
      </c>
      <c r="BC298" s="129">
        <f t="shared" si="418"/>
        <v>0</v>
      </c>
      <c r="BD298" s="133">
        <f t="shared" si="419"/>
        <v>9.1999999999999993</v>
      </c>
      <c r="BE298" s="134">
        <f t="shared" si="420"/>
        <v>18</v>
      </c>
      <c r="BF298" s="149"/>
      <c r="BG298" s="150"/>
      <c r="BH298" s="142">
        <f t="shared" si="421"/>
        <v>0</v>
      </c>
      <c r="BI298" s="143">
        <f t="shared" si="422"/>
        <v>0</v>
      </c>
      <c r="BJ298" s="149"/>
      <c r="BK298" s="150"/>
      <c r="BL298" s="142">
        <f t="shared" si="423"/>
        <v>0</v>
      </c>
      <c r="BM298" s="143">
        <f t="shared" si="424"/>
        <v>0</v>
      </c>
      <c r="BN298" s="149"/>
      <c r="BO298" s="150"/>
      <c r="BP298" s="142">
        <f t="shared" si="446"/>
        <v>0</v>
      </c>
      <c r="BQ298" s="143">
        <f t="shared" si="447"/>
        <v>0</v>
      </c>
      <c r="BR298" s="149"/>
      <c r="BS298" s="150"/>
      <c r="BT298" s="142">
        <f t="shared" si="425"/>
        <v>0</v>
      </c>
      <c r="BU298" s="143">
        <f t="shared" si="426"/>
        <v>0</v>
      </c>
      <c r="BV298" s="144">
        <f t="shared" si="427"/>
        <v>0</v>
      </c>
      <c r="BW298" s="145">
        <f t="shared" si="428"/>
        <v>0</v>
      </c>
      <c r="BX298" s="149"/>
      <c r="BY298" s="150"/>
      <c r="BZ298" s="142">
        <f t="shared" si="429"/>
        <v>0</v>
      </c>
      <c r="CA298" s="143">
        <f t="shared" si="430"/>
        <v>0</v>
      </c>
      <c r="CB298" s="146">
        <f t="shared" si="431"/>
        <v>0</v>
      </c>
      <c r="CC298" s="145">
        <f t="shared" si="432"/>
        <v>0</v>
      </c>
      <c r="CD298" s="150"/>
      <c r="CE298" s="147">
        <f t="shared" si="433"/>
        <v>0</v>
      </c>
      <c r="CF298" s="148">
        <f t="shared" si="434"/>
        <v>0</v>
      </c>
      <c r="CG298" s="146">
        <f t="shared" si="435"/>
        <v>0</v>
      </c>
      <c r="CH298" s="145">
        <f t="shared" si="436"/>
        <v>0</v>
      </c>
      <c r="CI298" s="149"/>
      <c r="CJ298" s="150"/>
      <c r="CK298" s="142">
        <f t="shared" si="437"/>
        <v>0</v>
      </c>
      <c r="CL298" s="143">
        <f t="shared" si="438"/>
        <v>0</v>
      </c>
      <c r="CM298" s="146">
        <f t="shared" si="439"/>
        <v>0</v>
      </c>
      <c r="CN298" s="145">
        <f t="shared" si="440"/>
        <v>0</v>
      </c>
      <c r="CO298" s="21">
        <f t="shared" si="441"/>
        <v>0</v>
      </c>
      <c r="CP298" s="22">
        <f t="shared" si="442"/>
        <v>0</v>
      </c>
      <c r="CQ298" s="2">
        <f t="shared" si="385"/>
        <v>9.1999999999999993</v>
      </c>
      <c r="CR298" s="3">
        <f t="shared" si="386"/>
        <v>18</v>
      </c>
      <c r="CS298" s="4">
        <f t="shared" si="387"/>
        <v>0</v>
      </c>
      <c r="CT298" s="5">
        <f t="shared" si="388"/>
        <v>0</v>
      </c>
      <c r="CU298" s="23">
        <f t="shared" si="389"/>
        <v>4.5999999999999996</v>
      </c>
      <c r="CV298" s="6">
        <f t="shared" si="390"/>
        <v>18</v>
      </c>
      <c r="CW298" s="20">
        <f t="shared" si="443"/>
        <v>78</v>
      </c>
      <c r="CX298" s="9" t="str">
        <f t="shared" si="444"/>
        <v>مؤجل(ة)</v>
      </c>
      <c r="CZ298" s="16"/>
      <c r="DA298" s="12"/>
    </row>
    <row r="299" spans="2:105" ht="29.25" customHeight="1" thickBot="1">
      <c r="B299" s="1">
        <f t="shared" si="445"/>
        <v>16</v>
      </c>
      <c r="C299" s="187" t="s">
        <v>488</v>
      </c>
      <c r="D299" s="138" t="s">
        <v>489</v>
      </c>
      <c r="E299" s="13" t="s">
        <v>770</v>
      </c>
      <c r="F299" s="32">
        <v>35757</v>
      </c>
      <c r="G299" s="33" t="s">
        <v>790</v>
      </c>
      <c r="H299" s="28">
        <v>10.8</v>
      </c>
      <c r="I299" s="29">
        <v>30</v>
      </c>
      <c r="J299" s="30">
        <v>9.2200000000000006</v>
      </c>
      <c r="K299" s="31">
        <v>30</v>
      </c>
      <c r="L299" s="18">
        <f t="shared" si="391"/>
        <v>10.010000000000002</v>
      </c>
      <c r="M299" s="19">
        <f t="shared" si="392"/>
        <v>60</v>
      </c>
      <c r="N299" s="149">
        <v>14</v>
      </c>
      <c r="O299" s="150">
        <v>12</v>
      </c>
      <c r="P299" s="120">
        <f t="shared" si="393"/>
        <v>13</v>
      </c>
      <c r="Q299" s="121">
        <f t="shared" si="394"/>
        <v>6</v>
      </c>
      <c r="R299" s="135">
        <v>13.5</v>
      </c>
      <c r="S299" s="136">
        <v>10.25</v>
      </c>
      <c r="T299" s="120">
        <f t="shared" si="395"/>
        <v>11.875</v>
      </c>
      <c r="U299" s="121">
        <f t="shared" si="396"/>
        <v>6</v>
      </c>
      <c r="V299" s="135">
        <v>8.5</v>
      </c>
      <c r="W299" s="136">
        <v>4</v>
      </c>
      <c r="X299" s="120">
        <f t="shared" si="397"/>
        <v>6.25</v>
      </c>
      <c r="Y299" s="121">
        <f t="shared" si="398"/>
        <v>0</v>
      </c>
      <c r="Z299" s="124">
        <f t="shared" si="399"/>
        <v>10.375</v>
      </c>
      <c r="AA299" s="125">
        <f t="shared" si="400"/>
        <v>17</v>
      </c>
      <c r="AB299" s="136">
        <v>10.5</v>
      </c>
      <c r="AC299" s="126">
        <f t="shared" si="401"/>
        <v>10.5</v>
      </c>
      <c r="AD299" s="127">
        <f t="shared" si="402"/>
        <v>3</v>
      </c>
      <c r="AE299" s="135">
        <v>11.5</v>
      </c>
      <c r="AF299" s="136">
        <v>2.75</v>
      </c>
      <c r="AG299" s="120">
        <f t="shared" si="403"/>
        <v>7.125</v>
      </c>
      <c r="AH299" s="121">
        <f t="shared" si="404"/>
        <v>0</v>
      </c>
      <c r="AI299" s="135">
        <v>10</v>
      </c>
      <c r="AJ299" s="136">
        <v>3</v>
      </c>
      <c r="AK299" s="120">
        <f t="shared" si="405"/>
        <v>6.5</v>
      </c>
      <c r="AL299" s="121">
        <f t="shared" si="406"/>
        <v>0</v>
      </c>
      <c r="AM299" s="128">
        <f t="shared" si="407"/>
        <v>7.55</v>
      </c>
      <c r="AN299" s="129">
        <f t="shared" si="408"/>
        <v>3</v>
      </c>
      <c r="AO299" s="135">
        <v>11.5</v>
      </c>
      <c r="AP299" s="136">
        <v>5</v>
      </c>
      <c r="AQ299" s="120">
        <f t="shared" si="409"/>
        <v>8.25</v>
      </c>
      <c r="AR299" s="121">
        <f t="shared" si="410"/>
        <v>0</v>
      </c>
      <c r="AS299" s="135">
        <v>16</v>
      </c>
      <c r="AT299" s="136">
        <v>12.5</v>
      </c>
      <c r="AU299" s="120">
        <f t="shared" si="411"/>
        <v>14.25</v>
      </c>
      <c r="AV299" s="121">
        <f t="shared" si="412"/>
        <v>1</v>
      </c>
      <c r="AW299" s="128">
        <f t="shared" si="413"/>
        <v>10.25</v>
      </c>
      <c r="AX299" s="129">
        <f t="shared" si="414"/>
        <v>3</v>
      </c>
      <c r="AY299" s="137">
        <v>6</v>
      </c>
      <c r="AZ299" s="131">
        <f t="shared" si="415"/>
        <v>6</v>
      </c>
      <c r="BA299" s="132">
        <f t="shared" si="416"/>
        <v>0</v>
      </c>
      <c r="BB299" s="128">
        <f t="shared" si="417"/>
        <v>6</v>
      </c>
      <c r="BC299" s="129">
        <f t="shared" si="418"/>
        <v>0</v>
      </c>
      <c r="BD299" s="133">
        <f t="shared" si="419"/>
        <v>9.1166666666666671</v>
      </c>
      <c r="BE299" s="134">
        <f t="shared" si="420"/>
        <v>23</v>
      </c>
      <c r="BF299" s="149"/>
      <c r="BG299" s="150"/>
      <c r="BH299" s="142">
        <f t="shared" si="421"/>
        <v>0</v>
      </c>
      <c r="BI299" s="143">
        <f t="shared" si="422"/>
        <v>0</v>
      </c>
      <c r="BJ299" s="149"/>
      <c r="BK299" s="150"/>
      <c r="BL299" s="142">
        <f t="shared" si="423"/>
        <v>0</v>
      </c>
      <c r="BM299" s="143">
        <f t="shared" si="424"/>
        <v>0</v>
      </c>
      <c r="BN299" s="149"/>
      <c r="BO299" s="150"/>
      <c r="BP299" s="142">
        <f t="shared" si="446"/>
        <v>0</v>
      </c>
      <c r="BQ299" s="143">
        <f t="shared" si="447"/>
        <v>0</v>
      </c>
      <c r="BR299" s="149"/>
      <c r="BS299" s="150"/>
      <c r="BT299" s="142">
        <f t="shared" si="425"/>
        <v>0</v>
      </c>
      <c r="BU299" s="143">
        <f t="shared" si="426"/>
        <v>0</v>
      </c>
      <c r="BV299" s="144">
        <f t="shared" si="427"/>
        <v>0</v>
      </c>
      <c r="BW299" s="145">
        <f t="shared" si="428"/>
        <v>0</v>
      </c>
      <c r="BX299" s="149"/>
      <c r="BY299" s="150"/>
      <c r="BZ299" s="142">
        <f t="shared" si="429"/>
        <v>0</v>
      </c>
      <c r="CA299" s="143">
        <f t="shared" si="430"/>
        <v>0</v>
      </c>
      <c r="CB299" s="146">
        <f t="shared" si="431"/>
        <v>0</v>
      </c>
      <c r="CC299" s="145">
        <f t="shared" si="432"/>
        <v>0</v>
      </c>
      <c r="CD299" s="150"/>
      <c r="CE299" s="147">
        <f t="shared" si="433"/>
        <v>0</v>
      </c>
      <c r="CF299" s="148">
        <f t="shared" si="434"/>
        <v>0</v>
      </c>
      <c r="CG299" s="146">
        <f t="shared" si="435"/>
        <v>0</v>
      </c>
      <c r="CH299" s="145">
        <f t="shared" si="436"/>
        <v>0</v>
      </c>
      <c r="CI299" s="149"/>
      <c r="CJ299" s="150"/>
      <c r="CK299" s="142">
        <f t="shared" si="437"/>
        <v>0</v>
      </c>
      <c r="CL299" s="143">
        <f t="shared" si="438"/>
        <v>0</v>
      </c>
      <c r="CM299" s="146">
        <f t="shared" si="439"/>
        <v>0</v>
      </c>
      <c r="CN299" s="145">
        <f t="shared" si="440"/>
        <v>0</v>
      </c>
      <c r="CO299" s="21">
        <f t="shared" si="441"/>
        <v>0</v>
      </c>
      <c r="CP299" s="22">
        <f t="shared" si="442"/>
        <v>0</v>
      </c>
      <c r="CQ299" s="2">
        <f t="shared" si="385"/>
        <v>9.1166666666666671</v>
      </c>
      <c r="CR299" s="3">
        <f t="shared" si="386"/>
        <v>23</v>
      </c>
      <c r="CS299" s="4">
        <f t="shared" si="387"/>
        <v>0</v>
      </c>
      <c r="CT299" s="5">
        <f t="shared" si="388"/>
        <v>0</v>
      </c>
      <c r="CU299" s="23">
        <f t="shared" si="389"/>
        <v>4.5583333333333336</v>
      </c>
      <c r="CV299" s="6">
        <f t="shared" si="390"/>
        <v>23</v>
      </c>
      <c r="CW299" s="20">
        <f t="shared" si="443"/>
        <v>83</v>
      </c>
      <c r="CX299" s="9" t="str">
        <f t="shared" si="444"/>
        <v>مؤجل(ة)</v>
      </c>
      <c r="CZ299" s="16"/>
      <c r="DA299" s="12"/>
    </row>
    <row r="300" spans="2:105" ht="29.25" customHeight="1" thickBot="1">
      <c r="B300" s="1">
        <f t="shared" si="445"/>
        <v>17</v>
      </c>
      <c r="C300" s="187" t="s">
        <v>839</v>
      </c>
      <c r="D300" s="138" t="s">
        <v>490</v>
      </c>
      <c r="E300" s="34" t="s">
        <v>771</v>
      </c>
      <c r="F300" s="32">
        <v>36246</v>
      </c>
      <c r="G300" s="33" t="s">
        <v>790</v>
      </c>
      <c r="H300" s="28">
        <v>14.06</v>
      </c>
      <c r="I300" s="29">
        <v>30</v>
      </c>
      <c r="J300" s="30">
        <v>12.97</v>
      </c>
      <c r="K300" s="31">
        <v>30</v>
      </c>
      <c r="L300" s="18">
        <f t="shared" si="391"/>
        <v>13.515000000000001</v>
      </c>
      <c r="M300" s="19">
        <f t="shared" si="392"/>
        <v>60</v>
      </c>
      <c r="N300" s="149">
        <v>17.5</v>
      </c>
      <c r="O300" s="150">
        <v>11.25</v>
      </c>
      <c r="P300" s="120">
        <f t="shared" si="393"/>
        <v>14.375</v>
      </c>
      <c r="Q300" s="121">
        <f t="shared" si="394"/>
        <v>6</v>
      </c>
      <c r="R300" s="135">
        <v>14</v>
      </c>
      <c r="S300" s="136">
        <v>17.25</v>
      </c>
      <c r="T300" s="120">
        <f t="shared" si="395"/>
        <v>15.625</v>
      </c>
      <c r="U300" s="121">
        <f t="shared" si="396"/>
        <v>6</v>
      </c>
      <c r="V300" s="135">
        <v>18</v>
      </c>
      <c r="W300" s="136">
        <v>11</v>
      </c>
      <c r="X300" s="120">
        <f t="shared" si="397"/>
        <v>14.5</v>
      </c>
      <c r="Y300" s="121">
        <f t="shared" si="398"/>
        <v>5</v>
      </c>
      <c r="Z300" s="124">
        <f t="shared" si="399"/>
        <v>14.833333333333334</v>
      </c>
      <c r="AA300" s="125">
        <f t="shared" si="400"/>
        <v>17</v>
      </c>
      <c r="AB300" s="136">
        <v>16</v>
      </c>
      <c r="AC300" s="126">
        <f t="shared" si="401"/>
        <v>16</v>
      </c>
      <c r="AD300" s="127">
        <f t="shared" si="402"/>
        <v>3</v>
      </c>
      <c r="AE300" s="135">
        <v>12</v>
      </c>
      <c r="AF300" s="136">
        <v>9.25</v>
      </c>
      <c r="AG300" s="120">
        <f t="shared" si="403"/>
        <v>10.625</v>
      </c>
      <c r="AH300" s="121">
        <f t="shared" si="404"/>
        <v>3</v>
      </c>
      <c r="AI300" s="135">
        <v>12</v>
      </c>
      <c r="AJ300" s="136">
        <v>8</v>
      </c>
      <c r="AK300" s="120">
        <f t="shared" si="405"/>
        <v>10</v>
      </c>
      <c r="AL300" s="121">
        <f t="shared" si="406"/>
        <v>3</v>
      </c>
      <c r="AM300" s="128">
        <f t="shared" si="407"/>
        <v>11.45</v>
      </c>
      <c r="AN300" s="129">
        <f t="shared" si="408"/>
        <v>9</v>
      </c>
      <c r="AO300" s="135">
        <v>11.5</v>
      </c>
      <c r="AP300" s="136">
        <v>13</v>
      </c>
      <c r="AQ300" s="120">
        <f t="shared" si="409"/>
        <v>12.25</v>
      </c>
      <c r="AR300" s="121">
        <f t="shared" si="410"/>
        <v>2</v>
      </c>
      <c r="AS300" s="135">
        <v>16.5</v>
      </c>
      <c r="AT300" s="136">
        <v>18</v>
      </c>
      <c r="AU300" s="120">
        <f t="shared" si="411"/>
        <v>17.25</v>
      </c>
      <c r="AV300" s="121">
        <f t="shared" si="412"/>
        <v>1</v>
      </c>
      <c r="AW300" s="128">
        <f t="shared" si="413"/>
        <v>13.916666666666666</v>
      </c>
      <c r="AX300" s="129">
        <f t="shared" si="414"/>
        <v>3</v>
      </c>
      <c r="AY300" s="137">
        <v>20</v>
      </c>
      <c r="AZ300" s="131">
        <f t="shared" si="415"/>
        <v>20</v>
      </c>
      <c r="BA300" s="132">
        <f t="shared" si="416"/>
        <v>1</v>
      </c>
      <c r="BB300" s="128">
        <f t="shared" si="417"/>
        <v>20</v>
      </c>
      <c r="BC300" s="129">
        <f t="shared" si="418"/>
        <v>1</v>
      </c>
      <c r="BD300" s="133">
        <f t="shared" si="419"/>
        <v>13.866666666666667</v>
      </c>
      <c r="BE300" s="134">
        <f t="shared" si="420"/>
        <v>30</v>
      </c>
      <c r="BF300" s="149"/>
      <c r="BG300" s="150"/>
      <c r="BH300" s="142">
        <f t="shared" si="421"/>
        <v>0</v>
      </c>
      <c r="BI300" s="143">
        <f t="shared" si="422"/>
        <v>0</v>
      </c>
      <c r="BJ300" s="149"/>
      <c r="BK300" s="150"/>
      <c r="BL300" s="142">
        <f t="shared" si="423"/>
        <v>0</v>
      </c>
      <c r="BM300" s="143">
        <f t="shared" si="424"/>
        <v>0</v>
      </c>
      <c r="BN300" s="149"/>
      <c r="BO300" s="150"/>
      <c r="BP300" s="142">
        <f t="shared" si="446"/>
        <v>0</v>
      </c>
      <c r="BQ300" s="143">
        <f t="shared" si="447"/>
        <v>0</v>
      </c>
      <c r="BR300" s="149"/>
      <c r="BS300" s="150"/>
      <c r="BT300" s="142">
        <f t="shared" si="425"/>
        <v>0</v>
      </c>
      <c r="BU300" s="143">
        <f t="shared" si="426"/>
        <v>0</v>
      </c>
      <c r="BV300" s="144">
        <f t="shared" si="427"/>
        <v>0</v>
      </c>
      <c r="BW300" s="145">
        <f t="shared" si="428"/>
        <v>0</v>
      </c>
      <c r="BX300" s="149"/>
      <c r="BY300" s="150"/>
      <c r="BZ300" s="142">
        <f t="shared" si="429"/>
        <v>0</v>
      </c>
      <c r="CA300" s="143">
        <f t="shared" si="430"/>
        <v>0</v>
      </c>
      <c r="CB300" s="146">
        <f t="shared" si="431"/>
        <v>0</v>
      </c>
      <c r="CC300" s="145">
        <f t="shared" si="432"/>
        <v>0</v>
      </c>
      <c r="CD300" s="150"/>
      <c r="CE300" s="147">
        <f t="shared" si="433"/>
        <v>0</v>
      </c>
      <c r="CF300" s="148">
        <f t="shared" si="434"/>
        <v>0</v>
      </c>
      <c r="CG300" s="146">
        <f t="shared" si="435"/>
        <v>0</v>
      </c>
      <c r="CH300" s="145">
        <f t="shared" si="436"/>
        <v>0</v>
      </c>
      <c r="CI300" s="149"/>
      <c r="CJ300" s="150"/>
      <c r="CK300" s="142">
        <f t="shared" si="437"/>
        <v>0</v>
      </c>
      <c r="CL300" s="143">
        <f t="shared" si="438"/>
        <v>0</v>
      </c>
      <c r="CM300" s="146">
        <f t="shared" si="439"/>
        <v>0</v>
      </c>
      <c r="CN300" s="145">
        <f t="shared" si="440"/>
        <v>0</v>
      </c>
      <c r="CO300" s="21">
        <f t="shared" si="441"/>
        <v>0</v>
      </c>
      <c r="CP300" s="22">
        <f t="shared" si="442"/>
        <v>0</v>
      </c>
      <c r="CQ300" s="2">
        <f t="shared" si="385"/>
        <v>13.866666666666667</v>
      </c>
      <c r="CR300" s="3">
        <f t="shared" si="386"/>
        <v>30</v>
      </c>
      <c r="CS300" s="4">
        <f t="shared" si="387"/>
        <v>0</v>
      </c>
      <c r="CT300" s="5">
        <f t="shared" si="388"/>
        <v>0</v>
      </c>
      <c r="CU300" s="23">
        <f t="shared" si="389"/>
        <v>6.9333333333333336</v>
      </c>
      <c r="CV300" s="6">
        <f t="shared" si="390"/>
        <v>30</v>
      </c>
      <c r="CW300" s="20">
        <f t="shared" si="443"/>
        <v>90</v>
      </c>
      <c r="CX300" s="9" t="str">
        <f t="shared" si="444"/>
        <v>مؤجل(ة)</v>
      </c>
      <c r="CY300" s="10"/>
      <c r="CZ300" s="15"/>
      <c r="DA300" s="12"/>
    </row>
    <row r="301" spans="2:105" ht="29.25" customHeight="1" thickBot="1">
      <c r="B301" s="1">
        <f t="shared" si="445"/>
        <v>18</v>
      </c>
      <c r="C301" s="187" t="s">
        <v>491</v>
      </c>
      <c r="D301" s="138" t="s">
        <v>492</v>
      </c>
      <c r="E301" s="13" t="s">
        <v>772</v>
      </c>
      <c r="F301" s="32">
        <v>35965</v>
      </c>
      <c r="G301" s="33" t="s">
        <v>790</v>
      </c>
      <c r="H301" s="28">
        <v>11.93</v>
      </c>
      <c r="I301" s="29">
        <v>30</v>
      </c>
      <c r="J301" s="30">
        <v>14</v>
      </c>
      <c r="K301" s="31">
        <v>30</v>
      </c>
      <c r="L301" s="18">
        <f t="shared" si="391"/>
        <v>12.965</v>
      </c>
      <c r="M301" s="19">
        <f t="shared" si="392"/>
        <v>60</v>
      </c>
      <c r="N301" s="149">
        <v>12</v>
      </c>
      <c r="O301" s="150">
        <v>3.5</v>
      </c>
      <c r="P301" s="120">
        <f t="shared" si="393"/>
        <v>7.75</v>
      </c>
      <c r="Q301" s="121">
        <f t="shared" si="394"/>
        <v>0</v>
      </c>
      <c r="R301" s="135">
        <v>15</v>
      </c>
      <c r="S301" s="136">
        <v>10</v>
      </c>
      <c r="T301" s="120">
        <f t="shared" si="395"/>
        <v>12.5</v>
      </c>
      <c r="U301" s="121">
        <f t="shared" si="396"/>
        <v>6</v>
      </c>
      <c r="V301" s="135">
        <v>10</v>
      </c>
      <c r="W301" s="136">
        <v>6.5</v>
      </c>
      <c r="X301" s="120">
        <f t="shared" si="397"/>
        <v>8.25</v>
      </c>
      <c r="Y301" s="121">
        <f t="shared" si="398"/>
        <v>0</v>
      </c>
      <c r="Z301" s="124">
        <f t="shared" si="399"/>
        <v>9.5</v>
      </c>
      <c r="AA301" s="125">
        <f t="shared" si="400"/>
        <v>6</v>
      </c>
      <c r="AB301" s="136">
        <v>14.5</v>
      </c>
      <c r="AC301" s="126">
        <f t="shared" si="401"/>
        <v>14.5</v>
      </c>
      <c r="AD301" s="127">
        <f t="shared" si="402"/>
        <v>3</v>
      </c>
      <c r="AE301" s="135">
        <v>11.5</v>
      </c>
      <c r="AF301" s="136">
        <v>4.25</v>
      </c>
      <c r="AG301" s="120">
        <f t="shared" si="403"/>
        <v>7.875</v>
      </c>
      <c r="AH301" s="121">
        <f t="shared" si="404"/>
        <v>0</v>
      </c>
      <c r="AI301" s="135">
        <v>12</v>
      </c>
      <c r="AJ301" s="136">
        <v>5</v>
      </c>
      <c r="AK301" s="120">
        <f t="shared" si="405"/>
        <v>8.5</v>
      </c>
      <c r="AL301" s="121">
        <f t="shared" si="406"/>
        <v>0</v>
      </c>
      <c r="AM301" s="128">
        <f t="shared" si="407"/>
        <v>9.4499999999999993</v>
      </c>
      <c r="AN301" s="129">
        <f t="shared" si="408"/>
        <v>3</v>
      </c>
      <c r="AO301" s="135">
        <v>11.5</v>
      </c>
      <c r="AP301" s="136">
        <v>3</v>
      </c>
      <c r="AQ301" s="120">
        <f t="shared" si="409"/>
        <v>7.25</v>
      </c>
      <c r="AR301" s="121">
        <f t="shared" si="410"/>
        <v>0</v>
      </c>
      <c r="AS301" s="135">
        <v>17</v>
      </c>
      <c r="AT301" s="136">
        <v>10.5</v>
      </c>
      <c r="AU301" s="120">
        <f t="shared" si="411"/>
        <v>13.75</v>
      </c>
      <c r="AV301" s="121">
        <f t="shared" si="412"/>
        <v>1</v>
      </c>
      <c r="AW301" s="128">
        <f t="shared" si="413"/>
        <v>9.4166666666666661</v>
      </c>
      <c r="AX301" s="129">
        <f t="shared" si="414"/>
        <v>1</v>
      </c>
      <c r="AY301" s="137">
        <v>16.5</v>
      </c>
      <c r="AZ301" s="131">
        <f t="shared" si="415"/>
        <v>16.5</v>
      </c>
      <c r="BA301" s="132">
        <f t="shared" si="416"/>
        <v>1</v>
      </c>
      <c r="BB301" s="128">
        <f t="shared" si="417"/>
        <v>16.5</v>
      </c>
      <c r="BC301" s="129">
        <f t="shared" si="418"/>
        <v>1</v>
      </c>
      <c r="BD301" s="133">
        <f t="shared" si="419"/>
        <v>9.9333333333333336</v>
      </c>
      <c r="BE301" s="134">
        <f t="shared" si="420"/>
        <v>11</v>
      </c>
      <c r="BF301" s="149"/>
      <c r="BG301" s="150"/>
      <c r="BH301" s="142">
        <f t="shared" si="421"/>
        <v>0</v>
      </c>
      <c r="BI301" s="143">
        <f t="shared" si="422"/>
        <v>0</v>
      </c>
      <c r="BJ301" s="149"/>
      <c r="BK301" s="150"/>
      <c r="BL301" s="142">
        <f t="shared" si="423"/>
        <v>0</v>
      </c>
      <c r="BM301" s="143">
        <f t="shared" si="424"/>
        <v>0</v>
      </c>
      <c r="BN301" s="149"/>
      <c r="BO301" s="150"/>
      <c r="BP301" s="142">
        <f t="shared" si="446"/>
        <v>0</v>
      </c>
      <c r="BQ301" s="143">
        <f t="shared" si="447"/>
        <v>0</v>
      </c>
      <c r="BR301" s="149"/>
      <c r="BS301" s="150"/>
      <c r="BT301" s="142">
        <f t="shared" si="425"/>
        <v>0</v>
      </c>
      <c r="BU301" s="143">
        <f t="shared" si="426"/>
        <v>0</v>
      </c>
      <c r="BV301" s="144">
        <f t="shared" si="427"/>
        <v>0</v>
      </c>
      <c r="BW301" s="145">
        <f t="shared" si="428"/>
        <v>0</v>
      </c>
      <c r="BX301" s="149"/>
      <c r="BY301" s="150"/>
      <c r="BZ301" s="142">
        <f t="shared" si="429"/>
        <v>0</v>
      </c>
      <c r="CA301" s="143">
        <f t="shared" si="430"/>
        <v>0</v>
      </c>
      <c r="CB301" s="146">
        <f t="shared" si="431"/>
        <v>0</v>
      </c>
      <c r="CC301" s="145">
        <f t="shared" si="432"/>
        <v>0</v>
      </c>
      <c r="CD301" s="150"/>
      <c r="CE301" s="147">
        <f t="shared" si="433"/>
        <v>0</v>
      </c>
      <c r="CF301" s="148">
        <f t="shared" si="434"/>
        <v>0</v>
      </c>
      <c r="CG301" s="146">
        <f t="shared" si="435"/>
        <v>0</v>
      </c>
      <c r="CH301" s="145">
        <f t="shared" si="436"/>
        <v>0</v>
      </c>
      <c r="CI301" s="149"/>
      <c r="CJ301" s="150"/>
      <c r="CK301" s="142">
        <f t="shared" si="437"/>
        <v>0</v>
      </c>
      <c r="CL301" s="143">
        <f t="shared" si="438"/>
        <v>0</v>
      </c>
      <c r="CM301" s="146">
        <f t="shared" si="439"/>
        <v>0</v>
      </c>
      <c r="CN301" s="145">
        <f t="shared" si="440"/>
        <v>0</v>
      </c>
      <c r="CO301" s="21">
        <f t="shared" si="441"/>
        <v>0</v>
      </c>
      <c r="CP301" s="22">
        <f t="shared" si="442"/>
        <v>0</v>
      </c>
      <c r="CQ301" s="2">
        <f t="shared" si="385"/>
        <v>9.9333333333333336</v>
      </c>
      <c r="CR301" s="3">
        <f t="shared" si="386"/>
        <v>11</v>
      </c>
      <c r="CS301" s="4">
        <f t="shared" si="387"/>
        <v>0</v>
      </c>
      <c r="CT301" s="5">
        <f t="shared" si="388"/>
        <v>0</v>
      </c>
      <c r="CU301" s="23">
        <f t="shared" si="389"/>
        <v>4.9666666666666668</v>
      </c>
      <c r="CV301" s="6">
        <f t="shared" si="390"/>
        <v>11</v>
      </c>
      <c r="CW301" s="20">
        <f t="shared" si="443"/>
        <v>71</v>
      </c>
      <c r="CX301" s="9" t="str">
        <f t="shared" si="444"/>
        <v>مؤجل(ة)</v>
      </c>
      <c r="CY301" s="10"/>
      <c r="CZ301" s="15"/>
      <c r="DA301" s="12"/>
    </row>
    <row r="302" spans="2:105" ht="29.25" customHeight="1" thickBot="1">
      <c r="B302" s="1">
        <f t="shared" si="445"/>
        <v>19</v>
      </c>
      <c r="C302" s="189" t="s">
        <v>491</v>
      </c>
      <c r="D302" s="138" t="s">
        <v>231</v>
      </c>
      <c r="E302" s="13" t="s">
        <v>840</v>
      </c>
      <c r="F302" s="32">
        <v>34994</v>
      </c>
      <c r="G302" s="17" t="s">
        <v>790</v>
      </c>
      <c r="H302" s="28"/>
      <c r="I302" s="29"/>
      <c r="J302" s="30"/>
      <c r="K302" s="31"/>
      <c r="L302" s="18">
        <f t="shared" si="391"/>
        <v>0</v>
      </c>
      <c r="M302" s="19">
        <f t="shared" si="392"/>
        <v>0</v>
      </c>
      <c r="N302" s="149">
        <v>12</v>
      </c>
      <c r="O302" s="150">
        <v>12</v>
      </c>
      <c r="P302" s="120">
        <f t="shared" si="393"/>
        <v>12</v>
      </c>
      <c r="Q302" s="121">
        <f t="shared" si="394"/>
        <v>6</v>
      </c>
      <c r="R302" s="135">
        <v>14</v>
      </c>
      <c r="S302" s="136">
        <v>10</v>
      </c>
      <c r="T302" s="120">
        <f t="shared" si="395"/>
        <v>12</v>
      </c>
      <c r="U302" s="121">
        <f t="shared" si="396"/>
        <v>6</v>
      </c>
      <c r="V302" s="135">
        <v>10.5</v>
      </c>
      <c r="W302" s="136">
        <v>2.25</v>
      </c>
      <c r="X302" s="120">
        <f t="shared" si="397"/>
        <v>6.375</v>
      </c>
      <c r="Y302" s="121">
        <f t="shared" si="398"/>
        <v>0</v>
      </c>
      <c r="Z302" s="124">
        <f t="shared" si="399"/>
        <v>10.125</v>
      </c>
      <c r="AA302" s="125">
        <f t="shared" si="400"/>
        <v>17</v>
      </c>
      <c r="AB302" s="136">
        <v>15</v>
      </c>
      <c r="AC302" s="126">
        <f t="shared" si="401"/>
        <v>15</v>
      </c>
      <c r="AD302" s="127">
        <f t="shared" si="402"/>
        <v>3</v>
      </c>
      <c r="AE302" s="135">
        <v>10.5</v>
      </c>
      <c r="AF302" s="136">
        <v>2</v>
      </c>
      <c r="AG302" s="120">
        <f t="shared" si="403"/>
        <v>6.25</v>
      </c>
      <c r="AH302" s="121">
        <f t="shared" si="404"/>
        <v>0</v>
      </c>
      <c r="AI302" s="135">
        <v>5</v>
      </c>
      <c r="AJ302" s="136">
        <v>1</v>
      </c>
      <c r="AK302" s="120">
        <f t="shared" si="405"/>
        <v>3</v>
      </c>
      <c r="AL302" s="121">
        <f t="shared" si="406"/>
        <v>0</v>
      </c>
      <c r="AM302" s="128">
        <f t="shared" si="407"/>
        <v>6.7</v>
      </c>
      <c r="AN302" s="129">
        <f t="shared" si="408"/>
        <v>3</v>
      </c>
      <c r="AO302" s="135">
        <v>12</v>
      </c>
      <c r="AP302" s="136">
        <v>12</v>
      </c>
      <c r="AQ302" s="120">
        <f t="shared" si="409"/>
        <v>12</v>
      </c>
      <c r="AR302" s="121">
        <f t="shared" si="410"/>
        <v>2</v>
      </c>
      <c r="AS302" s="135">
        <v>11</v>
      </c>
      <c r="AT302" s="136">
        <v>11</v>
      </c>
      <c r="AU302" s="120">
        <f t="shared" si="411"/>
        <v>11</v>
      </c>
      <c r="AV302" s="121">
        <f t="shared" si="412"/>
        <v>1</v>
      </c>
      <c r="AW302" s="128">
        <f t="shared" si="413"/>
        <v>11.666666666666666</v>
      </c>
      <c r="AX302" s="129">
        <f t="shared" si="414"/>
        <v>3</v>
      </c>
      <c r="AY302" s="137">
        <v>11.5</v>
      </c>
      <c r="AZ302" s="131">
        <f t="shared" si="415"/>
        <v>11.5</v>
      </c>
      <c r="BA302" s="132">
        <f t="shared" si="416"/>
        <v>1</v>
      </c>
      <c r="BB302" s="128">
        <f t="shared" si="417"/>
        <v>11.5</v>
      </c>
      <c r="BC302" s="129">
        <f t="shared" si="418"/>
        <v>1</v>
      </c>
      <c r="BD302" s="133">
        <f t="shared" si="419"/>
        <v>9.3833333333333329</v>
      </c>
      <c r="BE302" s="134">
        <f t="shared" si="420"/>
        <v>24</v>
      </c>
      <c r="BF302" s="149"/>
      <c r="BG302" s="150"/>
      <c r="BH302" s="142">
        <f t="shared" si="421"/>
        <v>0</v>
      </c>
      <c r="BI302" s="143">
        <f t="shared" si="422"/>
        <v>0</v>
      </c>
      <c r="BJ302" s="149"/>
      <c r="BK302" s="150"/>
      <c r="BL302" s="142">
        <f t="shared" si="423"/>
        <v>0</v>
      </c>
      <c r="BM302" s="143">
        <f t="shared" si="424"/>
        <v>0</v>
      </c>
      <c r="BN302" s="149"/>
      <c r="BO302" s="150"/>
      <c r="BP302" s="142">
        <f t="shared" si="446"/>
        <v>0</v>
      </c>
      <c r="BQ302" s="143">
        <f t="shared" si="447"/>
        <v>0</v>
      </c>
      <c r="BR302" s="149"/>
      <c r="BS302" s="150"/>
      <c r="BT302" s="142">
        <f t="shared" si="425"/>
        <v>0</v>
      </c>
      <c r="BU302" s="143">
        <f t="shared" si="426"/>
        <v>0</v>
      </c>
      <c r="BV302" s="144">
        <f t="shared" si="427"/>
        <v>0</v>
      </c>
      <c r="BW302" s="145">
        <f t="shared" si="428"/>
        <v>0</v>
      </c>
      <c r="BX302" s="149"/>
      <c r="BY302" s="150"/>
      <c r="BZ302" s="142">
        <f t="shared" si="429"/>
        <v>0</v>
      </c>
      <c r="CA302" s="143">
        <f t="shared" si="430"/>
        <v>0</v>
      </c>
      <c r="CB302" s="146">
        <f t="shared" si="431"/>
        <v>0</v>
      </c>
      <c r="CC302" s="145">
        <f t="shared" si="432"/>
        <v>0</v>
      </c>
      <c r="CD302" s="150"/>
      <c r="CE302" s="147">
        <f t="shared" si="433"/>
        <v>0</v>
      </c>
      <c r="CF302" s="148">
        <f t="shared" si="434"/>
        <v>0</v>
      </c>
      <c r="CG302" s="146">
        <f t="shared" si="435"/>
        <v>0</v>
      </c>
      <c r="CH302" s="145">
        <f t="shared" si="436"/>
        <v>0</v>
      </c>
      <c r="CI302" s="149"/>
      <c r="CJ302" s="150"/>
      <c r="CK302" s="142">
        <f t="shared" si="437"/>
        <v>0</v>
      </c>
      <c r="CL302" s="143">
        <f t="shared" si="438"/>
        <v>0</v>
      </c>
      <c r="CM302" s="146">
        <f t="shared" si="439"/>
        <v>0</v>
      </c>
      <c r="CN302" s="145">
        <f t="shared" si="440"/>
        <v>0</v>
      </c>
      <c r="CO302" s="21">
        <f t="shared" si="441"/>
        <v>0</v>
      </c>
      <c r="CP302" s="22">
        <f t="shared" si="442"/>
        <v>0</v>
      </c>
      <c r="CQ302" s="2">
        <f t="shared" si="385"/>
        <v>9.3833333333333329</v>
      </c>
      <c r="CR302" s="3">
        <f t="shared" si="386"/>
        <v>24</v>
      </c>
      <c r="CS302" s="4">
        <f t="shared" si="387"/>
        <v>0</v>
      </c>
      <c r="CT302" s="5">
        <f t="shared" si="388"/>
        <v>0</v>
      </c>
      <c r="CU302" s="23">
        <f t="shared" si="389"/>
        <v>4.6916666666666664</v>
      </c>
      <c r="CV302" s="6">
        <f t="shared" si="390"/>
        <v>24</v>
      </c>
      <c r="CW302" s="20">
        <f t="shared" si="443"/>
        <v>24</v>
      </c>
      <c r="CX302" s="9" t="str">
        <f t="shared" si="444"/>
        <v>مؤجل(ة)</v>
      </c>
      <c r="CY302" s="10"/>
      <c r="CZ302" s="15"/>
      <c r="DA302" s="12"/>
    </row>
    <row r="303" spans="2:105" ht="29.25" customHeight="1" thickBot="1">
      <c r="B303" s="1">
        <f t="shared" si="445"/>
        <v>20</v>
      </c>
      <c r="C303" s="187" t="s">
        <v>349</v>
      </c>
      <c r="D303" s="138" t="s">
        <v>493</v>
      </c>
      <c r="E303" s="11" t="s">
        <v>773</v>
      </c>
      <c r="F303" s="32">
        <v>36513</v>
      </c>
      <c r="G303" s="33" t="s">
        <v>790</v>
      </c>
      <c r="H303" s="28">
        <v>10.119999999999999</v>
      </c>
      <c r="I303" s="29">
        <v>30</v>
      </c>
      <c r="J303" s="30">
        <v>10.33</v>
      </c>
      <c r="K303" s="31">
        <v>30</v>
      </c>
      <c r="L303" s="18">
        <f t="shared" si="391"/>
        <v>10.225</v>
      </c>
      <c r="M303" s="19">
        <f t="shared" si="392"/>
        <v>60</v>
      </c>
      <c r="N303" s="149">
        <v>13</v>
      </c>
      <c r="O303" s="150">
        <v>3</v>
      </c>
      <c r="P303" s="120">
        <f t="shared" si="393"/>
        <v>8</v>
      </c>
      <c r="Q303" s="121">
        <f t="shared" si="394"/>
        <v>0</v>
      </c>
      <c r="R303" s="135">
        <v>13</v>
      </c>
      <c r="S303" s="136">
        <v>10</v>
      </c>
      <c r="T303" s="120">
        <f t="shared" si="395"/>
        <v>11.5</v>
      </c>
      <c r="U303" s="121">
        <f t="shared" si="396"/>
        <v>6</v>
      </c>
      <c r="V303" s="135">
        <v>5.5</v>
      </c>
      <c r="W303" s="136">
        <v>5.25</v>
      </c>
      <c r="X303" s="120">
        <f t="shared" si="397"/>
        <v>5.375</v>
      </c>
      <c r="Y303" s="121">
        <f t="shared" si="398"/>
        <v>0</v>
      </c>
      <c r="Z303" s="124">
        <f t="shared" si="399"/>
        <v>8.2916666666666661</v>
      </c>
      <c r="AA303" s="125">
        <f t="shared" si="400"/>
        <v>6</v>
      </c>
      <c r="AB303" s="136">
        <v>14.5</v>
      </c>
      <c r="AC303" s="126">
        <f t="shared" si="401"/>
        <v>14.5</v>
      </c>
      <c r="AD303" s="127">
        <f t="shared" si="402"/>
        <v>3</v>
      </c>
      <c r="AE303" s="135">
        <v>11.5</v>
      </c>
      <c r="AF303" s="136">
        <v>3</v>
      </c>
      <c r="AG303" s="120">
        <f t="shared" si="403"/>
        <v>7.25</v>
      </c>
      <c r="AH303" s="121">
        <f t="shared" si="404"/>
        <v>0</v>
      </c>
      <c r="AI303" s="135">
        <v>10</v>
      </c>
      <c r="AJ303" s="136">
        <v>5.5</v>
      </c>
      <c r="AK303" s="120">
        <f t="shared" si="405"/>
        <v>7.75</v>
      </c>
      <c r="AL303" s="121">
        <f t="shared" si="406"/>
        <v>0</v>
      </c>
      <c r="AM303" s="128">
        <f t="shared" si="407"/>
        <v>8.9</v>
      </c>
      <c r="AN303" s="129">
        <f t="shared" si="408"/>
        <v>3</v>
      </c>
      <c r="AO303" s="135">
        <v>11.5</v>
      </c>
      <c r="AP303" s="136">
        <v>3</v>
      </c>
      <c r="AQ303" s="120">
        <f t="shared" si="409"/>
        <v>7.25</v>
      </c>
      <c r="AR303" s="121">
        <f t="shared" si="410"/>
        <v>0</v>
      </c>
      <c r="AS303" s="135">
        <v>16.5</v>
      </c>
      <c r="AT303" s="136">
        <v>19.5</v>
      </c>
      <c r="AU303" s="120">
        <f t="shared" si="411"/>
        <v>18</v>
      </c>
      <c r="AV303" s="121">
        <f t="shared" si="412"/>
        <v>1</v>
      </c>
      <c r="AW303" s="128">
        <f t="shared" si="413"/>
        <v>10.833333333333334</v>
      </c>
      <c r="AX303" s="129">
        <f t="shared" si="414"/>
        <v>3</v>
      </c>
      <c r="AY303" s="137">
        <v>10.5</v>
      </c>
      <c r="AZ303" s="131">
        <f t="shared" si="415"/>
        <v>10.5</v>
      </c>
      <c r="BA303" s="132">
        <f t="shared" si="416"/>
        <v>1</v>
      </c>
      <c r="BB303" s="128">
        <f t="shared" si="417"/>
        <v>10.5</v>
      </c>
      <c r="BC303" s="129">
        <f t="shared" si="418"/>
        <v>1</v>
      </c>
      <c r="BD303" s="133">
        <f t="shared" si="419"/>
        <v>9.15</v>
      </c>
      <c r="BE303" s="134">
        <f t="shared" si="420"/>
        <v>13</v>
      </c>
      <c r="BF303" s="149"/>
      <c r="BG303" s="150"/>
      <c r="BH303" s="142">
        <f t="shared" si="421"/>
        <v>0</v>
      </c>
      <c r="BI303" s="143">
        <f t="shared" si="422"/>
        <v>0</v>
      </c>
      <c r="BJ303" s="149"/>
      <c r="BK303" s="150"/>
      <c r="BL303" s="142">
        <f t="shared" si="423"/>
        <v>0</v>
      </c>
      <c r="BM303" s="143">
        <f t="shared" si="424"/>
        <v>0</v>
      </c>
      <c r="BN303" s="149"/>
      <c r="BO303" s="150"/>
      <c r="BP303" s="142">
        <f t="shared" si="446"/>
        <v>0</v>
      </c>
      <c r="BQ303" s="143">
        <f t="shared" si="447"/>
        <v>0</v>
      </c>
      <c r="BR303" s="149"/>
      <c r="BS303" s="150"/>
      <c r="BT303" s="142">
        <f t="shared" si="425"/>
        <v>0</v>
      </c>
      <c r="BU303" s="143">
        <f t="shared" si="426"/>
        <v>0</v>
      </c>
      <c r="BV303" s="144">
        <f t="shared" si="427"/>
        <v>0</v>
      </c>
      <c r="BW303" s="145">
        <f t="shared" si="428"/>
        <v>0</v>
      </c>
      <c r="BX303" s="149"/>
      <c r="BY303" s="150"/>
      <c r="BZ303" s="142">
        <f t="shared" si="429"/>
        <v>0</v>
      </c>
      <c r="CA303" s="143">
        <f t="shared" si="430"/>
        <v>0</v>
      </c>
      <c r="CB303" s="146">
        <f t="shared" si="431"/>
        <v>0</v>
      </c>
      <c r="CC303" s="145">
        <f t="shared" si="432"/>
        <v>0</v>
      </c>
      <c r="CD303" s="150"/>
      <c r="CE303" s="147">
        <f t="shared" si="433"/>
        <v>0</v>
      </c>
      <c r="CF303" s="148">
        <f t="shared" si="434"/>
        <v>0</v>
      </c>
      <c r="CG303" s="146">
        <f t="shared" si="435"/>
        <v>0</v>
      </c>
      <c r="CH303" s="145">
        <f t="shared" si="436"/>
        <v>0</v>
      </c>
      <c r="CI303" s="149"/>
      <c r="CJ303" s="150"/>
      <c r="CK303" s="142">
        <f t="shared" si="437"/>
        <v>0</v>
      </c>
      <c r="CL303" s="143">
        <f t="shared" si="438"/>
        <v>0</v>
      </c>
      <c r="CM303" s="146">
        <f t="shared" si="439"/>
        <v>0</v>
      </c>
      <c r="CN303" s="145">
        <f t="shared" si="440"/>
        <v>0</v>
      </c>
      <c r="CO303" s="21">
        <f t="shared" si="441"/>
        <v>0</v>
      </c>
      <c r="CP303" s="22">
        <f t="shared" si="442"/>
        <v>0</v>
      </c>
      <c r="CQ303" s="2">
        <f t="shared" si="385"/>
        <v>9.15</v>
      </c>
      <c r="CR303" s="3">
        <f t="shared" si="386"/>
        <v>13</v>
      </c>
      <c r="CS303" s="4">
        <f t="shared" si="387"/>
        <v>0</v>
      </c>
      <c r="CT303" s="5">
        <f t="shared" si="388"/>
        <v>0</v>
      </c>
      <c r="CU303" s="23">
        <f t="shared" si="389"/>
        <v>4.5750000000000002</v>
      </c>
      <c r="CV303" s="6">
        <f t="shared" si="390"/>
        <v>13</v>
      </c>
      <c r="CW303" s="20">
        <f t="shared" si="443"/>
        <v>73</v>
      </c>
      <c r="CX303" s="9" t="str">
        <f t="shared" si="444"/>
        <v>مؤجل(ة)</v>
      </c>
      <c r="CY303" s="10"/>
      <c r="CZ303" s="15"/>
      <c r="DA303" s="12"/>
    </row>
    <row r="304" spans="2:105" ht="29.25" customHeight="1" thickBot="1">
      <c r="B304" s="1">
        <f t="shared" si="445"/>
        <v>21</v>
      </c>
      <c r="C304" s="187" t="s">
        <v>494</v>
      </c>
      <c r="D304" s="138" t="s">
        <v>495</v>
      </c>
      <c r="E304" s="13" t="s">
        <v>841</v>
      </c>
      <c r="F304" s="32">
        <v>36014</v>
      </c>
      <c r="G304" s="33" t="s">
        <v>790</v>
      </c>
      <c r="H304" s="28">
        <v>11.29</v>
      </c>
      <c r="I304" s="29">
        <v>30</v>
      </c>
      <c r="J304" s="30">
        <v>9.7799999999999994</v>
      </c>
      <c r="K304" s="31">
        <v>30</v>
      </c>
      <c r="L304" s="18">
        <f t="shared" si="391"/>
        <v>10.535</v>
      </c>
      <c r="M304" s="19">
        <f t="shared" si="392"/>
        <v>60</v>
      </c>
      <c r="N304" s="149">
        <v>11</v>
      </c>
      <c r="O304" s="150">
        <v>3</v>
      </c>
      <c r="P304" s="120">
        <f t="shared" si="393"/>
        <v>7</v>
      </c>
      <c r="Q304" s="121">
        <f t="shared" si="394"/>
        <v>0</v>
      </c>
      <c r="R304" s="135">
        <v>13.5</v>
      </c>
      <c r="S304" s="136">
        <v>10.75</v>
      </c>
      <c r="T304" s="120">
        <f t="shared" si="395"/>
        <v>12.125</v>
      </c>
      <c r="U304" s="121">
        <f t="shared" si="396"/>
        <v>6</v>
      </c>
      <c r="V304" s="135">
        <v>12.5</v>
      </c>
      <c r="W304" s="136">
        <v>4.5</v>
      </c>
      <c r="X304" s="120">
        <f t="shared" si="397"/>
        <v>8.5</v>
      </c>
      <c r="Y304" s="121">
        <f t="shared" si="398"/>
        <v>0</v>
      </c>
      <c r="Z304" s="124">
        <f t="shared" si="399"/>
        <v>9.2083333333333339</v>
      </c>
      <c r="AA304" s="125">
        <f t="shared" si="400"/>
        <v>6</v>
      </c>
      <c r="AB304" s="136">
        <v>10</v>
      </c>
      <c r="AC304" s="126">
        <f t="shared" si="401"/>
        <v>10</v>
      </c>
      <c r="AD304" s="127">
        <f t="shared" si="402"/>
        <v>3</v>
      </c>
      <c r="AE304" s="135">
        <v>11</v>
      </c>
      <c r="AF304" s="136">
        <v>1.5</v>
      </c>
      <c r="AG304" s="120">
        <f t="shared" si="403"/>
        <v>6.25</v>
      </c>
      <c r="AH304" s="121">
        <f t="shared" si="404"/>
        <v>0</v>
      </c>
      <c r="AI304" s="135">
        <v>10</v>
      </c>
      <c r="AJ304" s="136">
        <v>3</v>
      </c>
      <c r="AK304" s="120">
        <f t="shared" si="405"/>
        <v>6.5</v>
      </c>
      <c r="AL304" s="121">
        <f t="shared" si="406"/>
        <v>0</v>
      </c>
      <c r="AM304" s="128">
        <f t="shared" si="407"/>
        <v>7.1</v>
      </c>
      <c r="AN304" s="129">
        <f t="shared" si="408"/>
        <v>3</v>
      </c>
      <c r="AO304" s="197">
        <v>11.5</v>
      </c>
      <c r="AP304" s="136">
        <v>7</v>
      </c>
      <c r="AQ304" s="120">
        <f t="shared" si="409"/>
        <v>9.25</v>
      </c>
      <c r="AR304" s="121">
        <f t="shared" si="410"/>
        <v>0</v>
      </c>
      <c r="AS304" s="135">
        <v>17</v>
      </c>
      <c r="AT304" s="136">
        <v>19</v>
      </c>
      <c r="AU304" s="120">
        <f t="shared" si="411"/>
        <v>18</v>
      </c>
      <c r="AV304" s="121">
        <f t="shared" si="412"/>
        <v>1</v>
      </c>
      <c r="AW304" s="128">
        <f t="shared" si="413"/>
        <v>12.166666666666666</v>
      </c>
      <c r="AX304" s="129">
        <f t="shared" si="414"/>
        <v>3</v>
      </c>
      <c r="AY304" s="137">
        <v>10.5</v>
      </c>
      <c r="AZ304" s="131">
        <f t="shared" si="415"/>
        <v>10.5</v>
      </c>
      <c r="BA304" s="132">
        <f t="shared" si="416"/>
        <v>1</v>
      </c>
      <c r="BB304" s="128">
        <f t="shared" si="417"/>
        <v>10.5</v>
      </c>
      <c r="BC304" s="129">
        <f t="shared" si="418"/>
        <v>1</v>
      </c>
      <c r="BD304" s="133">
        <f t="shared" si="419"/>
        <v>9.1833333333333336</v>
      </c>
      <c r="BE304" s="134">
        <f t="shared" si="420"/>
        <v>13</v>
      </c>
      <c r="BF304" s="149"/>
      <c r="BG304" s="150"/>
      <c r="BH304" s="142">
        <f t="shared" si="421"/>
        <v>0</v>
      </c>
      <c r="BI304" s="143">
        <f t="shared" si="422"/>
        <v>0</v>
      </c>
      <c r="BJ304" s="149"/>
      <c r="BK304" s="150"/>
      <c r="BL304" s="142">
        <f t="shared" si="423"/>
        <v>0</v>
      </c>
      <c r="BM304" s="143">
        <f t="shared" si="424"/>
        <v>0</v>
      </c>
      <c r="BN304" s="149"/>
      <c r="BO304" s="150"/>
      <c r="BP304" s="142">
        <f t="shared" si="446"/>
        <v>0</v>
      </c>
      <c r="BQ304" s="143">
        <f t="shared" si="447"/>
        <v>0</v>
      </c>
      <c r="BR304" s="149"/>
      <c r="BS304" s="150"/>
      <c r="BT304" s="142">
        <f t="shared" si="425"/>
        <v>0</v>
      </c>
      <c r="BU304" s="143">
        <f t="shared" si="426"/>
        <v>0</v>
      </c>
      <c r="BV304" s="144">
        <f t="shared" si="427"/>
        <v>0</v>
      </c>
      <c r="BW304" s="145">
        <f t="shared" si="428"/>
        <v>0</v>
      </c>
      <c r="BX304" s="149"/>
      <c r="BY304" s="150"/>
      <c r="BZ304" s="142">
        <f t="shared" si="429"/>
        <v>0</v>
      </c>
      <c r="CA304" s="143">
        <f t="shared" si="430"/>
        <v>0</v>
      </c>
      <c r="CB304" s="146">
        <f t="shared" si="431"/>
        <v>0</v>
      </c>
      <c r="CC304" s="145">
        <f t="shared" si="432"/>
        <v>0</v>
      </c>
      <c r="CD304" s="150"/>
      <c r="CE304" s="147">
        <f t="shared" si="433"/>
        <v>0</v>
      </c>
      <c r="CF304" s="148">
        <f t="shared" si="434"/>
        <v>0</v>
      </c>
      <c r="CG304" s="146">
        <f t="shared" si="435"/>
        <v>0</v>
      </c>
      <c r="CH304" s="145">
        <f t="shared" si="436"/>
        <v>0</v>
      </c>
      <c r="CI304" s="149"/>
      <c r="CJ304" s="150"/>
      <c r="CK304" s="142">
        <f t="shared" si="437"/>
        <v>0</v>
      </c>
      <c r="CL304" s="143">
        <f t="shared" si="438"/>
        <v>0</v>
      </c>
      <c r="CM304" s="146">
        <f t="shared" si="439"/>
        <v>0</v>
      </c>
      <c r="CN304" s="145">
        <f t="shared" si="440"/>
        <v>0</v>
      </c>
      <c r="CO304" s="21">
        <f t="shared" si="441"/>
        <v>0</v>
      </c>
      <c r="CP304" s="22">
        <f t="shared" si="442"/>
        <v>0</v>
      </c>
      <c r="CQ304" s="2">
        <f t="shared" si="385"/>
        <v>9.1833333333333336</v>
      </c>
      <c r="CR304" s="3">
        <f t="shared" si="386"/>
        <v>13</v>
      </c>
      <c r="CS304" s="4">
        <f t="shared" si="387"/>
        <v>0</v>
      </c>
      <c r="CT304" s="5">
        <f t="shared" si="388"/>
        <v>0</v>
      </c>
      <c r="CU304" s="23">
        <f t="shared" si="389"/>
        <v>4.5916666666666668</v>
      </c>
      <c r="CV304" s="6">
        <f t="shared" si="390"/>
        <v>13</v>
      </c>
      <c r="CW304" s="20">
        <f t="shared" si="443"/>
        <v>73</v>
      </c>
      <c r="CX304" s="9" t="str">
        <f t="shared" si="444"/>
        <v>مؤجل(ة)</v>
      </c>
      <c r="CY304" s="10"/>
      <c r="CZ304" s="15"/>
      <c r="DA304" s="12"/>
    </row>
    <row r="305" spans="2:105" ht="29.25" customHeight="1" thickBot="1">
      <c r="B305" s="1">
        <f t="shared" si="445"/>
        <v>22</v>
      </c>
      <c r="C305" s="187" t="s">
        <v>496</v>
      </c>
      <c r="D305" s="138" t="s">
        <v>497</v>
      </c>
      <c r="E305" s="13" t="s">
        <v>774</v>
      </c>
      <c r="F305" s="32">
        <v>36255</v>
      </c>
      <c r="G305" s="33" t="s">
        <v>790</v>
      </c>
      <c r="H305" s="28">
        <v>11.26</v>
      </c>
      <c r="I305" s="29">
        <v>30</v>
      </c>
      <c r="J305" s="30">
        <v>14.7</v>
      </c>
      <c r="K305" s="31">
        <v>30</v>
      </c>
      <c r="L305" s="18">
        <f t="shared" si="391"/>
        <v>12.98</v>
      </c>
      <c r="M305" s="19">
        <f t="shared" si="392"/>
        <v>60</v>
      </c>
      <c r="N305" s="149">
        <v>16</v>
      </c>
      <c r="O305" s="150">
        <v>20</v>
      </c>
      <c r="P305" s="120">
        <f t="shared" si="393"/>
        <v>18</v>
      </c>
      <c r="Q305" s="121">
        <f t="shared" si="394"/>
        <v>6</v>
      </c>
      <c r="R305" s="135">
        <v>16</v>
      </c>
      <c r="S305" s="136">
        <v>13.25</v>
      </c>
      <c r="T305" s="120">
        <f t="shared" si="395"/>
        <v>14.625</v>
      </c>
      <c r="U305" s="121">
        <f t="shared" si="396"/>
        <v>6</v>
      </c>
      <c r="V305" s="135">
        <v>17</v>
      </c>
      <c r="W305" s="136">
        <v>7.5</v>
      </c>
      <c r="X305" s="120">
        <f t="shared" si="397"/>
        <v>12.25</v>
      </c>
      <c r="Y305" s="121">
        <f t="shared" si="398"/>
        <v>5</v>
      </c>
      <c r="Z305" s="124">
        <f t="shared" si="399"/>
        <v>14.958333333333334</v>
      </c>
      <c r="AA305" s="125">
        <f t="shared" si="400"/>
        <v>17</v>
      </c>
      <c r="AB305" s="136">
        <v>14</v>
      </c>
      <c r="AC305" s="126">
        <f t="shared" si="401"/>
        <v>14</v>
      </c>
      <c r="AD305" s="127">
        <f t="shared" si="402"/>
        <v>3</v>
      </c>
      <c r="AE305" s="135">
        <v>16</v>
      </c>
      <c r="AF305" s="136">
        <v>8.25</v>
      </c>
      <c r="AG305" s="120">
        <f t="shared" si="403"/>
        <v>12.125</v>
      </c>
      <c r="AH305" s="121">
        <f t="shared" si="404"/>
        <v>3</v>
      </c>
      <c r="AI305" s="135">
        <v>12</v>
      </c>
      <c r="AJ305" s="136">
        <v>6</v>
      </c>
      <c r="AK305" s="120">
        <f t="shared" si="405"/>
        <v>9</v>
      </c>
      <c r="AL305" s="121">
        <f t="shared" si="406"/>
        <v>0</v>
      </c>
      <c r="AM305" s="128">
        <f t="shared" si="407"/>
        <v>11.25</v>
      </c>
      <c r="AN305" s="129">
        <f t="shared" si="408"/>
        <v>9</v>
      </c>
      <c r="AO305" s="135">
        <v>11.5</v>
      </c>
      <c r="AP305" s="136">
        <v>9</v>
      </c>
      <c r="AQ305" s="120">
        <f t="shared" si="409"/>
        <v>10.25</v>
      </c>
      <c r="AR305" s="121">
        <f t="shared" si="410"/>
        <v>2</v>
      </c>
      <c r="AS305" s="135">
        <v>17</v>
      </c>
      <c r="AT305" s="136">
        <v>19.5</v>
      </c>
      <c r="AU305" s="120">
        <f t="shared" si="411"/>
        <v>18.25</v>
      </c>
      <c r="AV305" s="121">
        <f t="shared" si="412"/>
        <v>1</v>
      </c>
      <c r="AW305" s="128">
        <f t="shared" si="413"/>
        <v>12.916666666666666</v>
      </c>
      <c r="AX305" s="129">
        <f t="shared" si="414"/>
        <v>3</v>
      </c>
      <c r="AY305" s="137">
        <v>11.5</v>
      </c>
      <c r="AZ305" s="131">
        <f t="shared" si="415"/>
        <v>11.5</v>
      </c>
      <c r="BA305" s="132">
        <f t="shared" si="416"/>
        <v>1</v>
      </c>
      <c r="BB305" s="128">
        <f t="shared" si="417"/>
        <v>11.5</v>
      </c>
      <c r="BC305" s="129">
        <f t="shared" si="418"/>
        <v>1</v>
      </c>
      <c r="BD305" s="133">
        <f t="shared" si="419"/>
        <v>13.083333333333334</v>
      </c>
      <c r="BE305" s="134">
        <f t="shared" si="420"/>
        <v>30</v>
      </c>
      <c r="BF305" s="149"/>
      <c r="BG305" s="150"/>
      <c r="BH305" s="142">
        <f t="shared" si="421"/>
        <v>0</v>
      </c>
      <c r="BI305" s="143">
        <f t="shared" si="422"/>
        <v>0</v>
      </c>
      <c r="BJ305" s="149"/>
      <c r="BK305" s="150"/>
      <c r="BL305" s="142">
        <f t="shared" si="423"/>
        <v>0</v>
      </c>
      <c r="BM305" s="143">
        <f t="shared" si="424"/>
        <v>0</v>
      </c>
      <c r="BN305" s="149"/>
      <c r="BO305" s="150"/>
      <c r="BP305" s="142">
        <f t="shared" si="446"/>
        <v>0</v>
      </c>
      <c r="BQ305" s="143">
        <f t="shared" si="447"/>
        <v>0</v>
      </c>
      <c r="BR305" s="149"/>
      <c r="BS305" s="150"/>
      <c r="BT305" s="142">
        <f t="shared" si="425"/>
        <v>0</v>
      </c>
      <c r="BU305" s="143">
        <f t="shared" si="426"/>
        <v>0</v>
      </c>
      <c r="BV305" s="144">
        <f t="shared" si="427"/>
        <v>0</v>
      </c>
      <c r="BW305" s="145">
        <f t="shared" si="428"/>
        <v>0</v>
      </c>
      <c r="BX305" s="149"/>
      <c r="BY305" s="150"/>
      <c r="BZ305" s="142">
        <f t="shared" si="429"/>
        <v>0</v>
      </c>
      <c r="CA305" s="143">
        <f t="shared" si="430"/>
        <v>0</v>
      </c>
      <c r="CB305" s="146">
        <f t="shared" si="431"/>
        <v>0</v>
      </c>
      <c r="CC305" s="145">
        <f t="shared" si="432"/>
        <v>0</v>
      </c>
      <c r="CD305" s="150"/>
      <c r="CE305" s="147">
        <f t="shared" si="433"/>
        <v>0</v>
      </c>
      <c r="CF305" s="148">
        <f t="shared" si="434"/>
        <v>0</v>
      </c>
      <c r="CG305" s="146">
        <f t="shared" si="435"/>
        <v>0</v>
      </c>
      <c r="CH305" s="145">
        <f t="shared" si="436"/>
        <v>0</v>
      </c>
      <c r="CI305" s="149"/>
      <c r="CJ305" s="150"/>
      <c r="CK305" s="142">
        <f t="shared" si="437"/>
        <v>0</v>
      </c>
      <c r="CL305" s="143">
        <f t="shared" si="438"/>
        <v>0</v>
      </c>
      <c r="CM305" s="146">
        <f t="shared" si="439"/>
        <v>0</v>
      </c>
      <c r="CN305" s="145">
        <f t="shared" si="440"/>
        <v>0</v>
      </c>
      <c r="CO305" s="21">
        <f t="shared" si="441"/>
        <v>0</v>
      </c>
      <c r="CP305" s="22">
        <f t="shared" si="442"/>
        <v>0</v>
      </c>
      <c r="CQ305" s="2">
        <f t="shared" si="385"/>
        <v>13.083333333333334</v>
      </c>
      <c r="CR305" s="3">
        <f t="shared" si="386"/>
        <v>30</v>
      </c>
      <c r="CS305" s="4">
        <f t="shared" si="387"/>
        <v>0</v>
      </c>
      <c r="CT305" s="5">
        <f t="shared" si="388"/>
        <v>0</v>
      </c>
      <c r="CU305" s="23">
        <f t="shared" si="389"/>
        <v>6.541666666666667</v>
      </c>
      <c r="CV305" s="6">
        <f t="shared" si="390"/>
        <v>30</v>
      </c>
      <c r="CW305" s="20">
        <f t="shared" si="443"/>
        <v>90</v>
      </c>
      <c r="CX305" s="9" t="str">
        <f t="shared" si="444"/>
        <v>مؤجل(ة)</v>
      </c>
      <c r="CY305" s="10"/>
      <c r="CZ305" s="15"/>
      <c r="DA305" s="12"/>
    </row>
    <row r="306" spans="2:105" ht="29.25" customHeight="1" thickBot="1">
      <c r="B306" s="1">
        <f t="shared" si="445"/>
        <v>23</v>
      </c>
      <c r="C306" s="187" t="s">
        <v>498</v>
      </c>
      <c r="D306" s="138" t="s">
        <v>74</v>
      </c>
      <c r="E306" s="13" t="s">
        <v>775</v>
      </c>
      <c r="F306" s="32">
        <v>36429</v>
      </c>
      <c r="G306" s="33" t="s">
        <v>790</v>
      </c>
      <c r="H306" s="28">
        <v>10.71</v>
      </c>
      <c r="I306" s="29">
        <v>30</v>
      </c>
      <c r="J306" s="30">
        <v>12.15</v>
      </c>
      <c r="K306" s="31">
        <v>30</v>
      </c>
      <c r="L306" s="18">
        <f t="shared" si="391"/>
        <v>11.43</v>
      </c>
      <c r="M306" s="19">
        <f t="shared" si="392"/>
        <v>60</v>
      </c>
      <c r="N306" s="149">
        <v>15</v>
      </c>
      <c r="O306" s="150">
        <v>8</v>
      </c>
      <c r="P306" s="120">
        <f t="shared" si="393"/>
        <v>11.5</v>
      </c>
      <c r="Q306" s="121">
        <f t="shared" si="394"/>
        <v>6</v>
      </c>
      <c r="R306" s="135">
        <v>15</v>
      </c>
      <c r="S306" s="136">
        <v>12</v>
      </c>
      <c r="T306" s="120">
        <f t="shared" si="395"/>
        <v>13.5</v>
      </c>
      <c r="U306" s="121">
        <f t="shared" si="396"/>
        <v>6</v>
      </c>
      <c r="V306" s="135">
        <v>11</v>
      </c>
      <c r="W306" s="136">
        <v>6.5</v>
      </c>
      <c r="X306" s="120">
        <f t="shared" si="397"/>
        <v>8.75</v>
      </c>
      <c r="Y306" s="121">
        <f t="shared" si="398"/>
        <v>0</v>
      </c>
      <c r="Z306" s="124">
        <f t="shared" si="399"/>
        <v>11.25</v>
      </c>
      <c r="AA306" s="125">
        <f t="shared" si="400"/>
        <v>17</v>
      </c>
      <c r="AB306" s="136">
        <v>15.5</v>
      </c>
      <c r="AC306" s="126">
        <f t="shared" si="401"/>
        <v>15.5</v>
      </c>
      <c r="AD306" s="127">
        <f t="shared" si="402"/>
        <v>3</v>
      </c>
      <c r="AE306" s="135">
        <v>13.5</v>
      </c>
      <c r="AF306" s="136">
        <v>6.75</v>
      </c>
      <c r="AG306" s="120">
        <f t="shared" si="403"/>
        <v>10.125</v>
      </c>
      <c r="AH306" s="121">
        <f t="shared" si="404"/>
        <v>3</v>
      </c>
      <c r="AI306" s="135">
        <v>12</v>
      </c>
      <c r="AJ306" s="136">
        <v>1.75</v>
      </c>
      <c r="AK306" s="120">
        <f t="shared" si="405"/>
        <v>6.875</v>
      </c>
      <c r="AL306" s="121">
        <f t="shared" si="406"/>
        <v>0</v>
      </c>
      <c r="AM306" s="128">
        <f t="shared" si="407"/>
        <v>9.9</v>
      </c>
      <c r="AN306" s="129">
        <f t="shared" si="408"/>
        <v>6</v>
      </c>
      <c r="AO306" s="135">
        <v>11.5</v>
      </c>
      <c r="AP306" s="136">
        <v>3</v>
      </c>
      <c r="AQ306" s="120">
        <f t="shared" si="409"/>
        <v>7.25</v>
      </c>
      <c r="AR306" s="121">
        <f t="shared" si="410"/>
        <v>0</v>
      </c>
      <c r="AS306" s="135">
        <v>16.5</v>
      </c>
      <c r="AT306" s="136">
        <v>15</v>
      </c>
      <c r="AU306" s="120">
        <f t="shared" si="411"/>
        <v>15.75</v>
      </c>
      <c r="AV306" s="121">
        <f t="shared" si="412"/>
        <v>1</v>
      </c>
      <c r="AW306" s="128">
        <f t="shared" si="413"/>
        <v>10.083333333333334</v>
      </c>
      <c r="AX306" s="129">
        <f t="shared" si="414"/>
        <v>3</v>
      </c>
      <c r="AY306" s="137">
        <v>10.5</v>
      </c>
      <c r="AZ306" s="131">
        <f t="shared" si="415"/>
        <v>10.5</v>
      </c>
      <c r="BA306" s="132">
        <f t="shared" si="416"/>
        <v>1</v>
      </c>
      <c r="BB306" s="128">
        <f t="shared" si="417"/>
        <v>10.5</v>
      </c>
      <c r="BC306" s="129">
        <f t="shared" si="418"/>
        <v>1</v>
      </c>
      <c r="BD306" s="133">
        <f t="shared" si="419"/>
        <v>10.516666666666667</v>
      </c>
      <c r="BE306" s="134">
        <f t="shared" si="420"/>
        <v>30</v>
      </c>
      <c r="BF306" s="149"/>
      <c r="BG306" s="150"/>
      <c r="BH306" s="142">
        <f t="shared" si="421"/>
        <v>0</v>
      </c>
      <c r="BI306" s="143">
        <f t="shared" si="422"/>
        <v>0</v>
      </c>
      <c r="BJ306" s="149"/>
      <c r="BK306" s="150"/>
      <c r="BL306" s="142">
        <f t="shared" si="423"/>
        <v>0</v>
      </c>
      <c r="BM306" s="143">
        <f t="shared" si="424"/>
        <v>0</v>
      </c>
      <c r="BN306" s="149"/>
      <c r="BO306" s="150"/>
      <c r="BP306" s="142">
        <f t="shared" si="446"/>
        <v>0</v>
      </c>
      <c r="BQ306" s="143">
        <f t="shared" si="447"/>
        <v>0</v>
      </c>
      <c r="BR306" s="149"/>
      <c r="BS306" s="150"/>
      <c r="BT306" s="142">
        <f t="shared" si="425"/>
        <v>0</v>
      </c>
      <c r="BU306" s="143">
        <f t="shared" si="426"/>
        <v>0</v>
      </c>
      <c r="BV306" s="144">
        <f t="shared" si="427"/>
        <v>0</v>
      </c>
      <c r="BW306" s="145">
        <f t="shared" si="428"/>
        <v>0</v>
      </c>
      <c r="BX306" s="149"/>
      <c r="BY306" s="150"/>
      <c r="BZ306" s="142">
        <f t="shared" si="429"/>
        <v>0</v>
      </c>
      <c r="CA306" s="143">
        <f t="shared" si="430"/>
        <v>0</v>
      </c>
      <c r="CB306" s="146">
        <f t="shared" si="431"/>
        <v>0</v>
      </c>
      <c r="CC306" s="145">
        <f t="shared" si="432"/>
        <v>0</v>
      </c>
      <c r="CD306" s="150"/>
      <c r="CE306" s="147">
        <f t="shared" si="433"/>
        <v>0</v>
      </c>
      <c r="CF306" s="148">
        <f t="shared" si="434"/>
        <v>0</v>
      </c>
      <c r="CG306" s="146">
        <f t="shared" si="435"/>
        <v>0</v>
      </c>
      <c r="CH306" s="145">
        <f t="shared" si="436"/>
        <v>0</v>
      </c>
      <c r="CI306" s="149"/>
      <c r="CJ306" s="150"/>
      <c r="CK306" s="142">
        <f t="shared" si="437"/>
        <v>0</v>
      </c>
      <c r="CL306" s="143">
        <f t="shared" si="438"/>
        <v>0</v>
      </c>
      <c r="CM306" s="146">
        <f t="shared" si="439"/>
        <v>0</v>
      </c>
      <c r="CN306" s="145">
        <f t="shared" si="440"/>
        <v>0</v>
      </c>
      <c r="CO306" s="21">
        <f t="shared" si="441"/>
        <v>0</v>
      </c>
      <c r="CP306" s="22">
        <f t="shared" si="442"/>
        <v>0</v>
      </c>
      <c r="CQ306" s="2">
        <f t="shared" si="385"/>
        <v>10.516666666666667</v>
      </c>
      <c r="CR306" s="3">
        <f t="shared" si="386"/>
        <v>30</v>
      </c>
      <c r="CS306" s="4">
        <f t="shared" si="387"/>
        <v>0</v>
      </c>
      <c r="CT306" s="5">
        <f t="shared" si="388"/>
        <v>0</v>
      </c>
      <c r="CU306" s="23">
        <f t="shared" si="389"/>
        <v>5.2583333333333337</v>
      </c>
      <c r="CV306" s="6">
        <f t="shared" si="390"/>
        <v>30</v>
      </c>
      <c r="CW306" s="20">
        <f t="shared" si="443"/>
        <v>90</v>
      </c>
      <c r="CX306" s="9" t="str">
        <f t="shared" si="444"/>
        <v>مؤجل(ة)</v>
      </c>
      <c r="CY306" s="10"/>
      <c r="CZ306" s="15"/>
      <c r="DA306" s="12"/>
    </row>
    <row r="307" spans="2:105" ht="29.25" customHeight="1" thickBot="1">
      <c r="B307" s="1">
        <f t="shared" si="445"/>
        <v>24</v>
      </c>
      <c r="C307" s="187" t="s">
        <v>499</v>
      </c>
      <c r="D307" s="138" t="s">
        <v>500</v>
      </c>
      <c r="E307" s="34" t="s">
        <v>776</v>
      </c>
      <c r="F307" s="32">
        <v>36696</v>
      </c>
      <c r="G307" s="33" t="s">
        <v>790</v>
      </c>
      <c r="H307" s="28">
        <v>11.7</v>
      </c>
      <c r="I307" s="29">
        <v>30</v>
      </c>
      <c r="J307" s="30">
        <v>12.82</v>
      </c>
      <c r="K307" s="31">
        <v>30</v>
      </c>
      <c r="L307" s="18">
        <f t="shared" si="391"/>
        <v>12.26</v>
      </c>
      <c r="M307" s="19">
        <f t="shared" si="392"/>
        <v>60</v>
      </c>
      <c r="N307" s="149">
        <v>7</v>
      </c>
      <c r="O307" s="150">
        <v>10</v>
      </c>
      <c r="P307" s="120">
        <f t="shared" si="393"/>
        <v>8.5</v>
      </c>
      <c r="Q307" s="121">
        <f t="shared" si="394"/>
        <v>0</v>
      </c>
      <c r="R307" s="135">
        <v>13.5</v>
      </c>
      <c r="S307" s="136">
        <v>11.75</v>
      </c>
      <c r="T307" s="120">
        <f t="shared" si="395"/>
        <v>12.625</v>
      </c>
      <c r="U307" s="121">
        <f t="shared" si="396"/>
        <v>6</v>
      </c>
      <c r="V307" s="135">
        <v>14.5</v>
      </c>
      <c r="W307" s="136">
        <v>7.75</v>
      </c>
      <c r="X307" s="120">
        <f t="shared" si="397"/>
        <v>11.125</v>
      </c>
      <c r="Y307" s="121">
        <f t="shared" si="398"/>
        <v>5</v>
      </c>
      <c r="Z307" s="124">
        <f t="shared" si="399"/>
        <v>10.75</v>
      </c>
      <c r="AA307" s="125">
        <f t="shared" si="400"/>
        <v>17</v>
      </c>
      <c r="AB307" s="136">
        <v>16.5</v>
      </c>
      <c r="AC307" s="126">
        <f t="shared" si="401"/>
        <v>16.5</v>
      </c>
      <c r="AD307" s="127">
        <f t="shared" si="402"/>
        <v>3</v>
      </c>
      <c r="AE307" s="135">
        <v>15</v>
      </c>
      <c r="AF307" s="136">
        <v>5.75</v>
      </c>
      <c r="AG307" s="120">
        <f t="shared" si="403"/>
        <v>10.375</v>
      </c>
      <c r="AH307" s="121">
        <f t="shared" si="404"/>
        <v>3</v>
      </c>
      <c r="AI307" s="135">
        <v>12</v>
      </c>
      <c r="AJ307" s="136">
        <v>6.25</v>
      </c>
      <c r="AK307" s="120">
        <f t="shared" si="405"/>
        <v>9.125</v>
      </c>
      <c r="AL307" s="121">
        <f t="shared" si="406"/>
        <v>0</v>
      </c>
      <c r="AM307" s="128">
        <f t="shared" si="407"/>
        <v>11.1</v>
      </c>
      <c r="AN307" s="129">
        <f t="shared" si="408"/>
        <v>9</v>
      </c>
      <c r="AO307" s="135">
        <v>10</v>
      </c>
      <c r="AP307" s="136">
        <v>7</v>
      </c>
      <c r="AQ307" s="120">
        <f t="shared" si="409"/>
        <v>8.5</v>
      </c>
      <c r="AR307" s="121">
        <f t="shared" si="410"/>
        <v>0</v>
      </c>
      <c r="AS307" s="135">
        <v>18</v>
      </c>
      <c r="AT307" s="136">
        <v>15</v>
      </c>
      <c r="AU307" s="120">
        <f t="shared" si="411"/>
        <v>16.5</v>
      </c>
      <c r="AV307" s="121">
        <f t="shared" si="412"/>
        <v>1</v>
      </c>
      <c r="AW307" s="128">
        <f t="shared" si="413"/>
        <v>11.166666666666666</v>
      </c>
      <c r="AX307" s="129">
        <f t="shared" si="414"/>
        <v>3</v>
      </c>
      <c r="AY307" s="137">
        <v>17</v>
      </c>
      <c r="AZ307" s="131">
        <f t="shared" si="415"/>
        <v>17</v>
      </c>
      <c r="BA307" s="132">
        <f t="shared" si="416"/>
        <v>1</v>
      </c>
      <c r="BB307" s="128">
        <f t="shared" si="417"/>
        <v>17</v>
      </c>
      <c r="BC307" s="129">
        <f t="shared" si="418"/>
        <v>1</v>
      </c>
      <c r="BD307" s="133">
        <f t="shared" si="419"/>
        <v>11.366666666666667</v>
      </c>
      <c r="BE307" s="134">
        <f t="shared" si="420"/>
        <v>30</v>
      </c>
      <c r="BF307" s="149"/>
      <c r="BG307" s="150"/>
      <c r="BH307" s="142">
        <f t="shared" si="421"/>
        <v>0</v>
      </c>
      <c r="BI307" s="143">
        <f t="shared" si="422"/>
        <v>0</v>
      </c>
      <c r="BJ307" s="149"/>
      <c r="BK307" s="150"/>
      <c r="BL307" s="142">
        <f t="shared" si="423"/>
        <v>0</v>
      </c>
      <c r="BM307" s="143">
        <f t="shared" si="424"/>
        <v>0</v>
      </c>
      <c r="BN307" s="149"/>
      <c r="BO307" s="150"/>
      <c r="BP307" s="142">
        <f t="shared" si="446"/>
        <v>0</v>
      </c>
      <c r="BQ307" s="143">
        <f t="shared" si="447"/>
        <v>0</v>
      </c>
      <c r="BR307" s="149"/>
      <c r="BS307" s="150"/>
      <c r="BT307" s="142">
        <f t="shared" si="425"/>
        <v>0</v>
      </c>
      <c r="BU307" s="143">
        <f t="shared" si="426"/>
        <v>0</v>
      </c>
      <c r="BV307" s="144">
        <f t="shared" si="427"/>
        <v>0</v>
      </c>
      <c r="BW307" s="145">
        <f t="shared" si="428"/>
        <v>0</v>
      </c>
      <c r="BX307" s="149"/>
      <c r="BY307" s="150"/>
      <c r="BZ307" s="142">
        <f t="shared" si="429"/>
        <v>0</v>
      </c>
      <c r="CA307" s="143">
        <f t="shared" si="430"/>
        <v>0</v>
      </c>
      <c r="CB307" s="146">
        <f t="shared" si="431"/>
        <v>0</v>
      </c>
      <c r="CC307" s="145">
        <f t="shared" si="432"/>
        <v>0</v>
      </c>
      <c r="CD307" s="150"/>
      <c r="CE307" s="147">
        <f t="shared" si="433"/>
        <v>0</v>
      </c>
      <c r="CF307" s="148">
        <f t="shared" si="434"/>
        <v>0</v>
      </c>
      <c r="CG307" s="146">
        <f t="shared" si="435"/>
        <v>0</v>
      </c>
      <c r="CH307" s="145">
        <f t="shared" si="436"/>
        <v>0</v>
      </c>
      <c r="CI307" s="149"/>
      <c r="CJ307" s="150"/>
      <c r="CK307" s="142">
        <f t="shared" si="437"/>
        <v>0</v>
      </c>
      <c r="CL307" s="143">
        <f t="shared" si="438"/>
        <v>0</v>
      </c>
      <c r="CM307" s="146">
        <f t="shared" si="439"/>
        <v>0</v>
      </c>
      <c r="CN307" s="145">
        <f t="shared" si="440"/>
        <v>0</v>
      </c>
      <c r="CO307" s="21">
        <f t="shared" si="441"/>
        <v>0</v>
      </c>
      <c r="CP307" s="22">
        <f t="shared" si="442"/>
        <v>0</v>
      </c>
      <c r="CQ307" s="2">
        <f t="shared" si="385"/>
        <v>11.366666666666667</v>
      </c>
      <c r="CR307" s="3">
        <f t="shared" si="386"/>
        <v>30</v>
      </c>
      <c r="CS307" s="4">
        <f t="shared" si="387"/>
        <v>0</v>
      </c>
      <c r="CT307" s="5">
        <f t="shared" si="388"/>
        <v>0</v>
      </c>
      <c r="CU307" s="23">
        <f t="shared" si="389"/>
        <v>5.6833333333333336</v>
      </c>
      <c r="CV307" s="6">
        <f t="shared" si="390"/>
        <v>30</v>
      </c>
      <c r="CW307" s="20">
        <f t="shared" si="443"/>
        <v>90</v>
      </c>
      <c r="CX307" s="9" t="str">
        <f t="shared" si="444"/>
        <v>مؤجل(ة)</v>
      </c>
      <c r="CY307" s="10"/>
      <c r="CZ307" s="15"/>
      <c r="DA307" s="12"/>
    </row>
    <row r="308" spans="2:105" ht="29.25" customHeight="1" thickBot="1">
      <c r="B308" s="1">
        <f t="shared" si="445"/>
        <v>25</v>
      </c>
      <c r="C308" s="187" t="s">
        <v>501</v>
      </c>
      <c r="D308" s="138" t="s">
        <v>502</v>
      </c>
      <c r="E308" s="13" t="s">
        <v>777</v>
      </c>
      <c r="F308" s="32">
        <v>36302</v>
      </c>
      <c r="G308" s="33" t="s">
        <v>790</v>
      </c>
      <c r="H308" s="28">
        <v>10.46</v>
      </c>
      <c r="I308" s="29">
        <v>30</v>
      </c>
      <c r="J308" s="30">
        <v>9.6199999999999992</v>
      </c>
      <c r="K308" s="31">
        <v>30</v>
      </c>
      <c r="L308" s="18">
        <f t="shared" si="391"/>
        <v>10.039999999999999</v>
      </c>
      <c r="M308" s="19">
        <f t="shared" si="392"/>
        <v>60</v>
      </c>
      <c r="N308" s="149"/>
      <c r="O308" s="150"/>
      <c r="P308" s="120">
        <f t="shared" si="393"/>
        <v>0</v>
      </c>
      <c r="Q308" s="121">
        <f t="shared" si="394"/>
        <v>0</v>
      </c>
      <c r="R308" s="135"/>
      <c r="S308" s="136"/>
      <c r="T308" s="120">
        <f t="shared" si="395"/>
        <v>0</v>
      </c>
      <c r="U308" s="121">
        <f t="shared" si="396"/>
        <v>0</v>
      </c>
      <c r="V308" s="135"/>
      <c r="W308" s="136"/>
      <c r="X308" s="120">
        <f t="shared" si="397"/>
        <v>0</v>
      </c>
      <c r="Y308" s="121">
        <f t="shared" si="398"/>
        <v>0</v>
      </c>
      <c r="Z308" s="124">
        <f t="shared" si="399"/>
        <v>0</v>
      </c>
      <c r="AA308" s="125">
        <f t="shared" si="400"/>
        <v>0</v>
      </c>
      <c r="AB308" s="136"/>
      <c r="AC308" s="126">
        <f t="shared" si="401"/>
        <v>0</v>
      </c>
      <c r="AD308" s="127">
        <f t="shared" si="402"/>
        <v>0</v>
      </c>
      <c r="AE308" s="135"/>
      <c r="AF308" s="136"/>
      <c r="AG308" s="120">
        <f t="shared" si="403"/>
        <v>0</v>
      </c>
      <c r="AH308" s="121">
        <f t="shared" si="404"/>
        <v>0</v>
      </c>
      <c r="AI308" s="135"/>
      <c r="AJ308" s="136"/>
      <c r="AK308" s="120">
        <f t="shared" si="405"/>
        <v>0</v>
      </c>
      <c r="AL308" s="121">
        <f t="shared" si="406"/>
        <v>0</v>
      </c>
      <c r="AM308" s="128">
        <f t="shared" si="407"/>
        <v>0</v>
      </c>
      <c r="AN308" s="129">
        <f t="shared" si="408"/>
        <v>0</v>
      </c>
      <c r="AO308" s="135"/>
      <c r="AP308" s="136"/>
      <c r="AQ308" s="120">
        <f t="shared" si="409"/>
        <v>0</v>
      </c>
      <c r="AR308" s="121">
        <f t="shared" si="410"/>
        <v>0</v>
      </c>
      <c r="AS308" s="135"/>
      <c r="AT308" s="136"/>
      <c r="AU308" s="120">
        <f t="shared" si="411"/>
        <v>0</v>
      </c>
      <c r="AV308" s="121">
        <f t="shared" si="412"/>
        <v>0</v>
      </c>
      <c r="AW308" s="128">
        <f t="shared" si="413"/>
        <v>0</v>
      </c>
      <c r="AX308" s="129">
        <f t="shared" si="414"/>
        <v>0</v>
      </c>
      <c r="AY308" s="137"/>
      <c r="AZ308" s="131">
        <f t="shared" si="415"/>
        <v>0</v>
      </c>
      <c r="BA308" s="132">
        <f t="shared" si="416"/>
        <v>0</v>
      </c>
      <c r="BB308" s="128">
        <f t="shared" si="417"/>
        <v>0</v>
      </c>
      <c r="BC308" s="129">
        <f t="shared" si="418"/>
        <v>0</v>
      </c>
      <c r="BD308" s="133">
        <f t="shared" si="419"/>
        <v>0</v>
      </c>
      <c r="BE308" s="134">
        <f t="shared" si="420"/>
        <v>0</v>
      </c>
      <c r="BF308" s="149"/>
      <c r="BG308" s="150"/>
      <c r="BH308" s="142">
        <f t="shared" si="421"/>
        <v>0</v>
      </c>
      <c r="BI308" s="143">
        <f t="shared" si="422"/>
        <v>0</v>
      </c>
      <c r="BJ308" s="149"/>
      <c r="BK308" s="150"/>
      <c r="BL308" s="142">
        <f t="shared" si="423"/>
        <v>0</v>
      </c>
      <c r="BM308" s="143">
        <f t="shared" si="424"/>
        <v>0</v>
      </c>
      <c r="BN308" s="149"/>
      <c r="BO308" s="150"/>
      <c r="BP308" s="142">
        <f t="shared" si="446"/>
        <v>0</v>
      </c>
      <c r="BQ308" s="143">
        <f t="shared" si="447"/>
        <v>0</v>
      </c>
      <c r="BR308" s="149"/>
      <c r="BS308" s="150"/>
      <c r="BT308" s="142">
        <f t="shared" si="425"/>
        <v>0</v>
      </c>
      <c r="BU308" s="143">
        <f t="shared" si="426"/>
        <v>0</v>
      </c>
      <c r="BV308" s="144">
        <f t="shared" si="427"/>
        <v>0</v>
      </c>
      <c r="BW308" s="145">
        <f t="shared" si="428"/>
        <v>0</v>
      </c>
      <c r="BX308" s="149"/>
      <c r="BY308" s="150"/>
      <c r="BZ308" s="142">
        <f t="shared" si="429"/>
        <v>0</v>
      </c>
      <c r="CA308" s="143">
        <f t="shared" si="430"/>
        <v>0</v>
      </c>
      <c r="CB308" s="146">
        <f t="shared" si="431"/>
        <v>0</v>
      </c>
      <c r="CC308" s="145">
        <f t="shared" si="432"/>
        <v>0</v>
      </c>
      <c r="CD308" s="150"/>
      <c r="CE308" s="147">
        <f t="shared" si="433"/>
        <v>0</v>
      </c>
      <c r="CF308" s="148">
        <f t="shared" si="434"/>
        <v>0</v>
      </c>
      <c r="CG308" s="146">
        <f t="shared" si="435"/>
        <v>0</v>
      </c>
      <c r="CH308" s="145">
        <f t="shared" si="436"/>
        <v>0</v>
      </c>
      <c r="CI308" s="149"/>
      <c r="CJ308" s="150"/>
      <c r="CK308" s="142">
        <f t="shared" si="437"/>
        <v>0</v>
      </c>
      <c r="CL308" s="143">
        <f t="shared" si="438"/>
        <v>0</v>
      </c>
      <c r="CM308" s="146">
        <f t="shared" si="439"/>
        <v>0</v>
      </c>
      <c r="CN308" s="145">
        <f t="shared" si="440"/>
        <v>0</v>
      </c>
      <c r="CO308" s="21">
        <f t="shared" si="441"/>
        <v>0</v>
      </c>
      <c r="CP308" s="22">
        <f t="shared" si="442"/>
        <v>0</v>
      </c>
      <c r="CQ308" s="2">
        <f t="shared" si="385"/>
        <v>0</v>
      </c>
      <c r="CR308" s="3">
        <f t="shared" si="386"/>
        <v>0</v>
      </c>
      <c r="CS308" s="4">
        <f t="shared" si="387"/>
        <v>0</v>
      </c>
      <c r="CT308" s="5">
        <f t="shared" si="388"/>
        <v>0</v>
      </c>
      <c r="CU308" s="23">
        <f t="shared" si="389"/>
        <v>0</v>
      </c>
      <c r="CV308" s="6">
        <f t="shared" si="390"/>
        <v>0</v>
      </c>
      <c r="CW308" s="20">
        <f t="shared" si="443"/>
        <v>60</v>
      </c>
      <c r="CX308" s="9" t="str">
        <f t="shared" si="444"/>
        <v>مؤجل(ة)</v>
      </c>
      <c r="CY308" s="10"/>
      <c r="CZ308" s="15"/>
      <c r="DA308" s="12"/>
    </row>
    <row r="309" spans="2:105" ht="29.25" customHeight="1" thickBot="1">
      <c r="B309" s="1">
        <f t="shared" si="445"/>
        <v>26</v>
      </c>
      <c r="C309" s="187" t="s">
        <v>503</v>
      </c>
      <c r="D309" s="138" t="s">
        <v>504</v>
      </c>
      <c r="E309" s="13" t="s">
        <v>778</v>
      </c>
      <c r="F309" s="32" t="s">
        <v>842</v>
      </c>
      <c r="G309" s="33" t="s">
        <v>790</v>
      </c>
      <c r="H309" s="28">
        <v>11.86</v>
      </c>
      <c r="I309" s="29">
        <v>30</v>
      </c>
      <c r="J309" s="30">
        <v>11.74</v>
      </c>
      <c r="K309" s="31">
        <v>30</v>
      </c>
      <c r="L309" s="18">
        <f t="shared" si="391"/>
        <v>11.8</v>
      </c>
      <c r="M309" s="19">
        <f t="shared" si="392"/>
        <v>60</v>
      </c>
      <c r="N309" s="149">
        <v>14</v>
      </c>
      <c r="O309" s="150">
        <v>6</v>
      </c>
      <c r="P309" s="120">
        <f t="shared" si="393"/>
        <v>10</v>
      </c>
      <c r="Q309" s="121">
        <f t="shared" si="394"/>
        <v>6</v>
      </c>
      <c r="R309" s="135">
        <v>13.5</v>
      </c>
      <c r="S309" s="136">
        <v>17.75</v>
      </c>
      <c r="T309" s="120">
        <f t="shared" si="395"/>
        <v>15.625</v>
      </c>
      <c r="U309" s="121">
        <f t="shared" si="396"/>
        <v>6</v>
      </c>
      <c r="V309" s="135">
        <v>12.5</v>
      </c>
      <c r="W309" s="136">
        <v>7.5</v>
      </c>
      <c r="X309" s="120">
        <f t="shared" si="397"/>
        <v>10</v>
      </c>
      <c r="Y309" s="121">
        <f t="shared" si="398"/>
        <v>5</v>
      </c>
      <c r="Z309" s="124">
        <f t="shared" si="399"/>
        <v>11.875</v>
      </c>
      <c r="AA309" s="125">
        <f t="shared" si="400"/>
        <v>17</v>
      </c>
      <c r="AB309" s="136">
        <v>18</v>
      </c>
      <c r="AC309" s="126">
        <f t="shared" si="401"/>
        <v>18</v>
      </c>
      <c r="AD309" s="127">
        <f t="shared" si="402"/>
        <v>3</v>
      </c>
      <c r="AE309" s="135">
        <v>14</v>
      </c>
      <c r="AF309" s="136">
        <v>7</v>
      </c>
      <c r="AG309" s="120">
        <f t="shared" si="403"/>
        <v>10.5</v>
      </c>
      <c r="AH309" s="121">
        <f t="shared" si="404"/>
        <v>3</v>
      </c>
      <c r="AI309" s="135">
        <v>10</v>
      </c>
      <c r="AJ309" s="136">
        <v>1</v>
      </c>
      <c r="AK309" s="120">
        <f t="shared" si="405"/>
        <v>5.5</v>
      </c>
      <c r="AL309" s="121">
        <f t="shared" si="406"/>
        <v>0</v>
      </c>
      <c r="AM309" s="128">
        <f t="shared" si="407"/>
        <v>10</v>
      </c>
      <c r="AN309" s="129">
        <f t="shared" si="408"/>
        <v>9</v>
      </c>
      <c r="AO309" s="135">
        <v>11.5</v>
      </c>
      <c r="AP309" s="136">
        <v>10</v>
      </c>
      <c r="AQ309" s="120">
        <f t="shared" si="409"/>
        <v>10.75</v>
      </c>
      <c r="AR309" s="121">
        <f t="shared" si="410"/>
        <v>2</v>
      </c>
      <c r="AS309" s="135">
        <v>16.5</v>
      </c>
      <c r="AT309" s="136">
        <v>16.5</v>
      </c>
      <c r="AU309" s="120">
        <f t="shared" si="411"/>
        <v>16.5</v>
      </c>
      <c r="AV309" s="121">
        <f t="shared" si="412"/>
        <v>1</v>
      </c>
      <c r="AW309" s="128">
        <f t="shared" si="413"/>
        <v>12.666666666666666</v>
      </c>
      <c r="AX309" s="129">
        <f t="shared" si="414"/>
        <v>3</v>
      </c>
      <c r="AY309" s="137">
        <v>16</v>
      </c>
      <c r="AZ309" s="131">
        <f t="shared" si="415"/>
        <v>16</v>
      </c>
      <c r="BA309" s="132">
        <f t="shared" si="416"/>
        <v>1</v>
      </c>
      <c r="BB309" s="128">
        <f t="shared" si="417"/>
        <v>16</v>
      </c>
      <c r="BC309" s="129">
        <f t="shared" si="418"/>
        <v>1</v>
      </c>
      <c r="BD309" s="133">
        <f t="shared" si="419"/>
        <v>11.683333333333334</v>
      </c>
      <c r="BE309" s="134">
        <f t="shared" si="420"/>
        <v>30</v>
      </c>
      <c r="BF309" s="149"/>
      <c r="BG309" s="150"/>
      <c r="BH309" s="142">
        <f t="shared" si="421"/>
        <v>0</v>
      </c>
      <c r="BI309" s="143">
        <f t="shared" si="422"/>
        <v>0</v>
      </c>
      <c r="BJ309" s="149"/>
      <c r="BK309" s="150"/>
      <c r="BL309" s="142">
        <f t="shared" si="423"/>
        <v>0</v>
      </c>
      <c r="BM309" s="143">
        <f t="shared" si="424"/>
        <v>0</v>
      </c>
      <c r="BN309" s="149"/>
      <c r="BO309" s="150"/>
      <c r="BP309" s="142">
        <f t="shared" si="446"/>
        <v>0</v>
      </c>
      <c r="BQ309" s="143">
        <f t="shared" si="447"/>
        <v>0</v>
      </c>
      <c r="BR309" s="149"/>
      <c r="BS309" s="150"/>
      <c r="BT309" s="142">
        <f t="shared" si="425"/>
        <v>0</v>
      </c>
      <c r="BU309" s="143">
        <f t="shared" si="426"/>
        <v>0</v>
      </c>
      <c r="BV309" s="144">
        <f t="shared" si="427"/>
        <v>0</v>
      </c>
      <c r="BW309" s="145">
        <f t="shared" si="428"/>
        <v>0</v>
      </c>
      <c r="BX309" s="149"/>
      <c r="BY309" s="150"/>
      <c r="BZ309" s="142">
        <f t="shared" si="429"/>
        <v>0</v>
      </c>
      <c r="CA309" s="143">
        <f t="shared" si="430"/>
        <v>0</v>
      </c>
      <c r="CB309" s="146">
        <f t="shared" si="431"/>
        <v>0</v>
      </c>
      <c r="CC309" s="145">
        <f t="shared" si="432"/>
        <v>0</v>
      </c>
      <c r="CD309" s="150"/>
      <c r="CE309" s="147">
        <f t="shared" si="433"/>
        <v>0</v>
      </c>
      <c r="CF309" s="148">
        <f t="shared" si="434"/>
        <v>0</v>
      </c>
      <c r="CG309" s="146">
        <f t="shared" si="435"/>
        <v>0</v>
      </c>
      <c r="CH309" s="145">
        <f t="shared" si="436"/>
        <v>0</v>
      </c>
      <c r="CI309" s="149"/>
      <c r="CJ309" s="150"/>
      <c r="CK309" s="142">
        <f t="shared" si="437"/>
        <v>0</v>
      </c>
      <c r="CL309" s="143">
        <f t="shared" si="438"/>
        <v>0</v>
      </c>
      <c r="CM309" s="146">
        <f t="shared" si="439"/>
        <v>0</v>
      </c>
      <c r="CN309" s="145">
        <f t="shared" si="440"/>
        <v>0</v>
      </c>
      <c r="CO309" s="21">
        <f t="shared" si="441"/>
        <v>0</v>
      </c>
      <c r="CP309" s="22">
        <f t="shared" si="442"/>
        <v>0</v>
      </c>
      <c r="CQ309" s="2">
        <f t="shared" si="385"/>
        <v>11.683333333333334</v>
      </c>
      <c r="CR309" s="3">
        <f t="shared" si="386"/>
        <v>30</v>
      </c>
      <c r="CS309" s="4">
        <f t="shared" si="387"/>
        <v>0</v>
      </c>
      <c r="CT309" s="5">
        <f t="shared" si="388"/>
        <v>0</v>
      </c>
      <c r="CU309" s="23">
        <f t="shared" si="389"/>
        <v>5.8416666666666668</v>
      </c>
      <c r="CV309" s="6">
        <f t="shared" si="390"/>
        <v>30</v>
      </c>
      <c r="CW309" s="20">
        <f t="shared" si="443"/>
        <v>90</v>
      </c>
      <c r="CX309" s="9" t="str">
        <f t="shared" si="444"/>
        <v>مؤجل(ة)</v>
      </c>
      <c r="CY309" s="10"/>
      <c r="CZ309" s="16"/>
      <c r="DA309" s="12"/>
    </row>
    <row r="310" spans="2:105" ht="29.25" customHeight="1" thickBot="1">
      <c r="B310" s="1">
        <f t="shared" si="445"/>
        <v>27</v>
      </c>
      <c r="C310" s="187" t="s">
        <v>505</v>
      </c>
      <c r="D310" s="138" t="s">
        <v>314</v>
      </c>
      <c r="E310" s="13" t="s">
        <v>779</v>
      </c>
      <c r="F310" s="32">
        <v>34705</v>
      </c>
      <c r="G310" s="33" t="s">
        <v>790</v>
      </c>
      <c r="H310" s="28">
        <v>10.98</v>
      </c>
      <c r="I310" s="29">
        <v>30</v>
      </c>
      <c r="J310" s="30">
        <v>11.02</v>
      </c>
      <c r="K310" s="31">
        <v>30</v>
      </c>
      <c r="L310" s="18">
        <f t="shared" si="391"/>
        <v>11</v>
      </c>
      <c r="M310" s="19">
        <f t="shared" si="392"/>
        <v>60</v>
      </c>
      <c r="N310" s="149">
        <v>10.5</v>
      </c>
      <c r="O310" s="150"/>
      <c r="P310" s="120">
        <f t="shared" si="393"/>
        <v>5.25</v>
      </c>
      <c r="Q310" s="121">
        <f t="shared" si="394"/>
        <v>0</v>
      </c>
      <c r="R310" s="135">
        <v>13</v>
      </c>
      <c r="S310" s="136">
        <v>12</v>
      </c>
      <c r="T310" s="120">
        <f t="shared" si="395"/>
        <v>12.5</v>
      </c>
      <c r="U310" s="121">
        <f t="shared" si="396"/>
        <v>6</v>
      </c>
      <c r="V310" s="135">
        <v>9.5</v>
      </c>
      <c r="W310" s="136">
        <v>6.5</v>
      </c>
      <c r="X310" s="120">
        <f t="shared" si="397"/>
        <v>8</v>
      </c>
      <c r="Y310" s="121">
        <f t="shared" si="398"/>
        <v>0</v>
      </c>
      <c r="Z310" s="124">
        <f t="shared" si="399"/>
        <v>8.5833333333333339</v>
      </c>
      <c r="AA310" s="125">
        <f t="shared" si="400"/>
        <v>6</v>
      </c>
      <c r="AB310" s="136">
        <v>9</v>
      </c>
      <c r="AC310" s="126">
        <f t="shared" si="401"/>
        <v>9</v>
      </c>
      <c r="AD310" s="127">
        <f t="shared" si="402"/>
        <v>0</v>
      </c>
      <c r="AE310" s="135">
        <v>10</v>
      </c>
      <c r="AF310" s="136">
        <v>2.5</v>
      </c>
      <c r="AG310" s="120">
        <f t="shared" si="403"/>
        <v>6.25</v>
      </c>
      <c r="AH310" s="121">
        <f t="shared" si="404"/>
        <v>0</v>
      </c>
      <c r="AI310" s="135">
        <v>10</v>
      </c>
      <c r="AJ310" s="136">
        <v>2.5</v>
      </c>
      <c r="AK310" s="120">
        <f t="shared" si="405"/>
        <v>6.25</v>
      </c>
      <c r="AL310" s="121">
        <f t="shared" si="406"/>
        <v>0</v>
      </c>
      <c r="AM310" s="128">
        <f t="shared" si="407"/>
        <v>6.8</v>
      </c>
      <c r="AN310" s="129">
        <f t="shared" si="408"/>
        <v>0</v>
      </c>
      <c r="AO310" s="135">
        <v>11.5</v>
      </c>
      <c r="AP310" s="136">
        <v>7</v>
      </c>
      <c r="AQ310" s="120">
        <f t="shared" si="409"/>
        <v>9.25</v>
      </c>
      <c r="AR310" s="121">
        <f t="shared" si="410"/>
        <v>0</v>
      </c>
      <c r="AS310" s="135">
        <v>15.5</v>
      </c>
      <c r="AT310" s="136">
        <v>12.5</v>
      </c>
      <c r="AU310" s="120">
        <f t="shared" si="411"/>
        <v>14</v>
      </c>
      <c r="AV310" s="121">
        <f t="shared" si="412"/>
        <v>1</v>
      </c>
      <c r="AW310" s="128">
        <f t="shared" si="413"/>
        <v>10.833333333333334</v>
      </c>
      <c r="AX310" s="129">
        <f t="shared" si="414"/>
        <v>3</v>
      </c>
      <c r="AY310" s="137">
        <v>1</v>
      </c>
      <c r="AZ310" s="131">
        <f t="shared" si="415"/>
        <v>1</v>
      </c>
      <c r="BA310" s="132">
        <f t="shared" si="416"/>
        <v>0</v>
      </c>
      <c r="BB310" s="128">
        <f t="shared" si="417"/>
        <v>1</v>
      </c>
      <c r="BC310" s="129">
        <f t="shared" si="418"/>
        <v>0</v>
      </c>
      <c r="BD310" s="133">
        <f t="shared" si="419"/>
        <v>7.9333333333333336</v>
      </c>
      <c r="BE310" s="134">
        <f t="shared" si="420"/>
        <v>9</v>
      </c>
      <c r="BF310" s="149"/>
      <c r="BG310" s="150"/>
      <c r="BH310" s="142">
        <f t="shared" si="421"/>
        <v>0</v>
      </c>
      <c r="BI310" s="143">
        <f t="shared" si="422"/>
        <v>0</v>
      </c>
      <c r="BJ310" s="149"/>
      <c r="BK310" s="150"/>
      <c r="BL310" s="142">
        <f t="shared" si="423"/>
        <v>0</v>
      </c>
      <c r="BM310" s="143">
        <f t="shared" si="424"/>
        <v>0</v>
      </c>
      <c r="BN310" s="149"/>
      <c r="BO310" s="150"/>
      <c r="BP310" s="142">
        <f t="shared" si="446"/>
        <v>0</v>
      </c>
      <c r="BQ310" s="143">
        <f t="shared" si="447"/>
        <v>0</v>
      </c>
      <c r="BR310" s="149"/>
      <c r="BS310" s="150"/>
      <c r="BT310" s="142">
        <f t="shared" si="425"/>
        <v>0</v>
      </c>
      <c r="BU310" s="143">
        <f t="shared" si="426"/>
        <v>0</v>
      </c>
      <c r="BV310" s="144">
        <f t="shared" si="427"/>
        <v>0</v>
      </c>
      <c r="BW310" s="145">
        <f t="shared" si="428"/>
        <v>0</v>
      </c>
      <c r="BX310" s="149"/>
      <c r="BY310" s="150"/>
      <c r="BZ310" s="142">
        <f t="shared" si="429"/>
        <v>0</v>
      </c>
      <c r="CA310" s="143">
        <f t="shared" si="430"/>
        <v>0</v>
      </c>
      <c r="CB310" s="146">
        <f t="shared" si="431"/>
        <v>0</v>
      </c>
      <c r="CC310" s="145">
        <f t="shared" si="432"/>
        <v>0</v>
      </c>
      <c r="CD310" s="150"/>
      <c r="CE310" s="147">
        <f t="shared" si="433"/>
        <v>0</v>
      </c>
      <c r="CF310" s="148">
        <f t="shared" si="434"/>
        <v>0</v>
      </c>
      <c r="CG310" s="146">
        <f t="shared" si="435"/>
        <v>0</v>
      </c>
      <c r="CH310" s="145">
        <f t="shared" si="436"/>
        <v>0</v>
      </c>
      <c r="CI310" s="149"/>
      <c r="CJ310" s="150"/>
      <c r="CK310" s="142">
        <f t="shared" si="437"/>
        <v>0</v>
      </c>
      <c r="CL310" s="143">
        <f t="shared" si="438"/>
        <v>0</v>
      </c>
      <c r="CM310" s="146">
        <f t="shared" si="439"/>
        <v>0</v>
      </c>
      <c r="CN310" s="145">
        <f t="shared" si="440"/>
        <v>0</v>
      </c>
      <c r="CO310" s="21">
        <f t="shared" si="441"/>
        <v>0</v>
      </c>
      <c r="CP310" s="22">
        <f t="shared" si="442"/>
        <v>0</v>
      </c>
      <c r="CQ310" s="2">
        <f t="shared" si="385"/>
        <v>7.9333333333333336</v>
      </c>
      <c r="CR310" s="3">
        <f t="shared" si="386"/>
        <v>9</v>
      </c>
      <c r="CS310" s="4">
        <f t="shared" si="387"/>
        <v>0</v>
      </c>
      <c r="CT310" s="5">
        <f t="shared" si="388"/>
        <v>0</v>
      </c>
      <c r="CU310" s="23">
        <f t="shared" si="389"/>
        <v>3.9666666666666668</v>
      </c>
      <c r="CV310" s="6">
        <f t="shared" si="390"/>
        <v>9</v>
      </c>
      <c r="CW310" s="20">
        <f t="shared" si="443"/>
        <v>69</v>
      </c>
      <c r="CX310" s="9" t="str">
        <f t="shared" si="444"/>
        <v>مؤجل(ة)</v>
      </c>
      <c r="CY310" s="10"/>
      <c r="CZ310" s="15"/>
      <c r="DA310" s="12"/>
    </row>
    <row r="311" spans="2:105" ht="29.25" customHeight="1" thickBot="1">
      <c r="B311" s="1">
        <f t="shared" si="445"/>
        <v>28</v>
      </c>
      <c r="C311" s="187" t="s">
        <v>843</v>
      </c>
      <c r="D311" s="138" t="s">
        <v>506</v>
      </c>
      <c r="E311" s="13" t="s">
        <v>780</v>
      </c>
      <c r="F311" s="32">
        <v>36204</v>
      </c>
      <c r="G311" s="33" t="s">
        <v>790</v>
      </c>
      <c r="H311" s="28">
        <v>10.43</v>
      </c>
      <c r="I311" s="29">
        <v>30</v>
      </c>
      <c r="J311" s="30">
        <v>13.17</v>
      </c>
      <c r="K311" s="31">
        <v>30</v>
      </c>
      <c r="L311" s="18">
        <f t="shared" si="391"/>
        <v>11.8</v>
      </c>
      <c r="M311" s="19">
        <f t="shared" si="392"/>
        <v>60</v>
      </c>
      <c r="N311" s="149">
        <v>18</v>
      </c>
      <c r="O311" s="150">
        <v>11.5</v>
      </c>
      <c r="P311" s="120">
        <f t="shared" si="393"/>
        <v>14.75</v>
      </c>
      <c r="Q311" s="121">
        <f t="shared" si="394"/>
        <v>6</v>
      </c>
      <c r="R311" s="135">
        <v>14</v>
      </c>
      <c r="S311" s="136">
        <v>12.75</v>
      </c>
      <c r="T311" s="120">
        <f t="shared" si="395"/>
        <v>13.375</v>
      </c>
      <c r="U311" s="121">
        <f t="shared" si="396"/>
        <v>6</v>
      </c>
      <c r="V311" s="135">
        <v>9</v>
      </c>
      <c r="W311" s="136">
        <v>5</v>
      </c>
      <c r="X311" s="120">
        <f t="shared" si="397"/>
        <v>7</v>
      </c>
      <c r="Y311" s="121">
        <f t="shared" si="398"/>
        <v>0</v>
      </c>
      <c r="Z311" s="124">
        <f t="shared" si="399"/>
        <v>11.708333333333334</v>
      </c>
      <c r="AA311" s="125">
        <f t="shared" si="400"/>
        <v>17</v>
      </c>
      <c r="AB311" s="136">
        <v>14.5</v>
      </c>
      <c r="AC311" s="126">
        <f t="shared" si="401"/>
        <v>14.5</v>
      </c>
      <c r="AD311" s="127">
        <f t="shared" si="402"/>
        <v>3</v>
      </c>
      <c r="AE311" s="135">
        <v>11.5</v>
      </c>
      <c r="AF311" s="136">
        <v>3</v>
      </c>
      <c r="AG311" s="120">
        <f t="shared" si="403"/>
        <v>7.25</v>
      </c>
      <c r="AH311" s="121">
        <f t="shared" si="404"/>
        <v>0</v>
      </c>
      <c r="AI311" s="135">
        <v>10</v>
      </c>
      <c r="AJ311" s="136">
        <v>2</v>
      </c>
      <c r="AK311" s="120">
        <f t="shared" si="405"/>
        <v>6</v>
      </c>
      <c r="AL311" s="121">
        <f t="shared" si="406"/>
        <v>0</v>
      </c>
      <c r="AM311" s="128">
        <f t="shared" si="407"/>
        <v>8.1999999999999993</v>
      </c>
      <c r="AN311" s="129">
        <f t="shared" si="408"/>
        <v>3</v>
      </c>
      <c r="AO311" s="135">
        <v>11.5</v>
      </c>
      <c r="AP311" s="136">
        <v>9</v>
      </c>
      <c r="AQ311" s="120">
        <f t="shared" si="409"/>
        <v>10.25</v>
      </c>
      <c r="AR311" s="121">
        <f t="shared" si="410"/>
        <v>2</v>
      </c>
      <c r="AS311" s="135">
        <v>18</v>
      </c>
      <c r="AT311" s="136">
        <v>18</v>
      </c>
      <c r="AU311" s="120">
        <f t="shared" si="411"/>
        <v>18</v>
      </c>
      <c r="AV311" s="121">
        <f t="shared" si="412"/>
        <v>1</v>
      </c>
      <c r="AW311" s="128">
        <f t="shared" si="413"/>
        <v>12.833333333333334</v>
      </c>
      <c r="AX311" s="129">
        <f t="shared" si="414"/>
        <v>3</v>
      </c>
      <c r="AY311" s="137">
        <v>12.5</v>
      </c>
      <c r="AZ311" s="131">
        <f t="shared" si="415"/>
        <v>12.5</v>
      </c>
      <c r="BA311" s="132">
        <f t="shared" si="416"/>
        <v>1</v>
      </c>
      <c r="BB311" s="128">
        <f t="shared" si="417"/>
        <v>12.5</v>
      </c>
      <c r="BC311" s="129">
        <f t="shared" si="418"/>
        <v>1</v>
      </c>
      <c r="BD311" s="133">
        <f t="shared" si="419"/>
        <v>10.816666666666666</v>
      </c>
      <c r="BE311" s="134">
        <f t="shared" si="420"/>
        <v>30</v>
      </c>
      <c r="BF311" s="149"/>
      <c r="BG311" s="150"/>
      <c r="BH311" s="142">
        <f t="shared" si="421"/>
        <v>0</v>
      </c>
      <c r="BI311" s="143">
        <f t="shared" si="422"/>
        <v>0</v>
      </c>
      <c r="BJ311" s="149"/>
      <c r="BK311" s="150"/>
      <c r="BL311" s="142">
        <f t="shared" si="423"/>
        <v>0</v>
      </c>
      <c r="BM311" s="143">
        <f t="shared" si="424"/>
        <v>0</v>
      </c>
      <c r="BN311" s="149"/>
      <c r="BO311" s="150"/>
      <c r="BP311" s="142">
        <f t="shared" si="446"/>
        <v>0</v>
      </c>
      <c r="BQ311" s="143">
        <f t="shared" si="447"/>
        <v>0</v>
      </c>
      <c r="BR311" s="149"/>
      <c r="BS311" s="150"/>
      <c r="BT311" s="142">
        <f t="shared" si="425"/>
        <v>0</v>
      </c>
      <c r="BU311" s="143">
        <f t="shared" si="426"/>
        <v>0</v>
      </c>
      <c r="BV311" s="144">
        <f t="shared" si="427"/>
        <v>0</v>
      </c>
      <c r="BW311" s="145">
        <f t="shared" si="428"/>
        <v>0</v>
      </c>
      <c r="BX311" s="149"/>
      <c r="BY311" s="150"/>
      <c r="BZ311" s="142">
        <f t="shared" si="429"/>
        <v>0</v>
      </c>
      <c r="CA311" s="143">
        <f t="shared" si="430"/>
        <v>0</v>
      </c>
      <c r="CB311" s="146">
        <f t="shared" si="431"/>
        <v>0</v>
      </c>
      <c r="CC311" s="145">
        <f t="shared" si="432"/>
        <v>0</v>
      </c>
      <c r="CD311" s="150"/>
      <c r="CE311" s="147">
        <f t="shared" si="433"/>
        <v>0</v>
      </c>
      <c r="CF311" s="148">
        <f t="shared" si="434"/>
        <v>0</v>
      </c>
      <c r="CG311" s="146">
        <f t="shared" si="435"/>
        <v>0</v>
      </c>
      <c r="CH311" s="145">
        <f t="shared" si="436"/>
        <v>0</v>
      </c>
      <c r="CI311" s="149"/>
      <c r="CJ311" s="150"/>
      <c r="CK311" s="142">
        <f t="shared" si="437"/>
        <v>0</v>
      </c>
      <c r="CL311" s="143">
        <f t="shared" si="438"/>
        <v>0</v>
      </c>
      <c r="CM311" s="146">
        <f t="shared" si="439"/>
        <v>0</v>
      </c>
      <c r="CN311" s="145">
        <f t="shared" si="440"/>
        <v>0</v>
      </c>
      <c r="CO311" s="21">
        <f t="shared" si="441"/>
        <v>0</v>
      </c>
      <c r="CP311" s="22">
        <f t="shared" si="442"/>
        <v>0</v>
      </c>
      <c r="CQ311" s="2">
        <f t="shared" si="385"/>
        <v>10.816666666666666</v>
      </c>
      <c r="CR311" s="3">
        <f t="shared" si="386"/>
        <v>30</v>
      </c>
      <c r="CS311" s="4">
        <f t="shared" si="387"/>
        <v>0</v>
      </c>
      <c r="CT311" s="5">
        <f t="shared" si="388"/>
        <v>0</v>
      </c>
      <c r="CU311" s="23">
        <f t="shared" si="389"/>
        <v>5.4083333333333332</v>
      </c>
      <c r="CV311" s="6">
        <f t="shared" si="390"/>
        <v>30</v>
      </c>
      <c r="CW311" s="20">
        <f t="shared" si="443"/>
        <v>90</v>
      </c>
      <c r="CX311" s="9" t="str">
        <f t="shared" si="444"/>
        <v>مؤجل(ة)</v>
      </c>
      <c r="CZ311" s="16"/>
      <c r="DA311" s="12"/>
    </row>
    <row r="312" spans="2:105" ht="29.25" customHeight="1" thickBot="1">
      <c r="B312" s="1">
        <f t="shared" si="445"/>
        <v>29</v>
      </c>
      <c r="C312" s="187" t="s">
        <v>844</v>
      </c>
      <c r="D312" s="138" t="s">
        <v>507</v>
      </c>
      <c r="E312" s="13" t="s">
        <v>781</v>
      </c>
      <c r="F312" s="32">
        <v>36041</v>
      </c>
      <c r="G312" s="33" t="s">
        <v>790</v>
      </c>
      <c r="H312" s="28">
        <v>8.89</v>
      </c>
      <c r="I312" s="29">
        <v>30</v>
      </c>
      <c r="J312" s="30">
        <v>11.4</v>
      </c>
      <c r="K312" s="31">
        <v>30</v>
      </c>
      <c r="L312" s="18">
        <f t="shared" si="391"/>
        <v>10.145</v>
      </c>
      <c r="M312" s="19">
        <f t="shared" si="392"/>
        <v>60</v>
      </c>
      <c r="N312" s="149">
        <v>14.5</v>
      </c>
      <c r="O312" s="150">
        <v>3</v>
      </c>
      <c r="P312" s="120">
        <f t="shared" si="393"/>
        <v>8.75</v>
      </c>
      <c r="Q312" s="121">
        <f t="shared" si="394"/>
        <v>0</v>
      </c>
      <c r="R312" s="135">
        <v>14</v>
      </c>
      <c r="S312" s="136">
        <v>10.25</v>
      </c>
      <c r="T312" s="120">
        <f t="shared" si="395"/>
        <v>12.125</v>
      </c>
      <c r="U312" s="121">
        <f t="shared" si="396"/>
        <v>6</v>
      </c>
      <c r="V312" s="135">
        <v>12</v>
      </c>
      <c r="W312" s="136">
        <v>4.25</v>
      </c>
      <c r="X312" s="120">
        <f t="shared" si="397"/>
        <v>8.125</v>
      </c>
      <c r="Y312" s="121">
        <f t="shared" si="398"/>
        <v>0</v>
      </c>
      <c r="Z312" s="124">
        <f t="shared" si="399"/>
        <v>9.6666666666666661</v>
      </c>
      <c r="AA312" s="125">
        <f t="shared" si="400"/>
        <v>6</v>
      </c>
      <c r="AB312" s="136">
        <v>13</v>
      </c>
      <c r="AC312" s="126">
        <f t="shared" si="401"/>
        <v>13</v>
      </c>
      <c r="AD312" s="127">
        <f t="shared" si="402"/>
        <v>3</v>
      </c>
      <c r="AE312" s="135">
        <v>11</v>
      </c>
      <c r="AF312" s="136">
        <v>2.5</v>
      </c>
      <c r="AG312" s="120">
        <f t="shared" si="403"/>
        <v>6.75</v>
      </c>
      <c r="AH312" s="121">
        <f t="shared" si="404"/>
        <v>0</v>
      </c>
      <c r="AI312" s="135">
        <v>6</v>
      </c>
      <c r="AJ312" s="136">
        <v>0</v>
      </c>
      <c r="AK312" s="120">
        <f t="shared" si="405"/>
        <v>3</v>
      </c>
      <c r="AL312" s="121">
        <f t="shared" si="406"/>
        <v>0</v>
      </c>
      <c r="AM312" s="128">
        <f t="shared" si="407"/>
        <v>6.5</v>
      </c>
      <c r="AN312" s="129">
        <f t="shared" si="408"/>
        <v>3</v>
      </c>
      <c r="AO312" s="135">
        <v>11.5</v>
      </c>
      <c r="AP312" s="136">
        <v>1</v>
      </c>
      <c r="AQ312" s="120">
        <f t="shared" si="409"/>
        <v>6.25</v>
      </c>
      <c r="AR312" s="121">
        <f t="shared" si="410"/>
        <v>0</v>
      </c>
      <c r="AS312" s="135">
        <v>16</v>
      </c>
      <c r="AT312" s="136">
        <v>11.5</v>
      </c>
      <c r="AU312" s="120">
        <f t="shared" si="411"/>
        <v>13.75</v>
      </c>
      <c r="AV312" s="121">
        <f t="shared" si="412"/>
        <v>1</v>
      </c>
      <c r="AW312" s="128">
        <f t="shared" si="413"/>
        <v>8.75</v>
      </c>
      <c r="AX312" s="129">
        <f t="shared" si="414"/>
        <v>1</v>
      </c>
      <c r="AY312" s="137">
        <v>8</v>
      </c>
      <c r="AZ312" s="131">
        <f t="shared" si="415"/>
        <v>8</v>
      </c>
      <c r="BA312" s="132">
        <f t="shared" si="416"/>
        <v>0</v>
      </c>
      <c r="BB312" s="128">
        <f t="shared" si="417"/>
        <v>8</v>
      </c>
      <c r="BC312" s="129">
        <f t="shared" si="418"/>
        <v>0</v>
      </c>
      <c r="BD312" s="133">
        <f t="shared" si="419"/>
        <v>8.3166666666666664</v>
      </c>
      <c r="BE312" s="134">
        <f t="shared" si="420"/>
        <v>10</v>
      </c>
      <c r="BF312" s="149"/>
      <c r="BG312" s="150"/>
      <c r="BH312" s="142">
        <f t="shared" si="421"/>
        <v>0</v>
      </c>
      <c r="BI312" s="143">
        <f t="shared" si="422"/>
        <v>0</v>
      </c>
      <c r="BJ312" s="149"/>
      <c r="BK312" s="150"/>
      <c r="BL312" s="142">
        <f t="shared" si="423"/>
        <v>0</v>
      </c>
      <c r="BM312" s="143">
        <f t="shared" si="424"/>
        <v>0</v>
      </c>
      <c r="BN312" s="149"/>
      <c r="BO312" s="150"/>
      <c r="BP312" s="142">
        <f t="shared" si="446"/>
        <v>0</v>
      </c>
      <c r="BQ312" s="143">
        <f t="shared" si="447"/>
        <v>0</v>
      </c>
      <c r="BR312" s="149"/>
      <c r="BS312" s="150"/>
      <c r="BT312" s="142">
        <f t="shared" si="425"/>
        <v>0</v>
      </c>
      <c r="BU312" s="143">
        <f t="shared" si="426"/>
        <v>0</v>
      </c>
      <c r="BV312" s="144">
        <f t="shared" si="427"/>
        <v>0</v>
      </c>
      <c r="BW312" s="145">
        <f t="shared" si="428"/>
        <v>0</v>
      </c>
      <c r="BX312" s="149"/>
      <c r="BY312" s="150"/>
      <c r="BZ312" s="142">
        <f t="shared" si="429"/>
        <v>0</v>
      </c>
      <c r="CA312" s="143">
        <f t="shared" si="430"/>
        <v>0</v>
      </c>
      <c r="CB312" s="146">
        <f t="shared" si="431"/>
        <v>0</v>
      </c>
      <c r="CC312" s="145">
        <f t="shared" si="432"/>
        <v>0</v>
      </c>
      <c r="CD312" s="150"/>
      <c r="CE312" s="147">
        <f t="shared" si="433"/>
        <v>0</v>
      </c>
      <c r="CF312" s="148">
        <f t="shared" si="434"/>
        <v>0</v>
      </c>
      <c r="CG312" s="146">
        <f t="shared" si="435"/>
        <v>0</v>
      </c>
      <c r="CH312" s="145">
        <f t="shared" si="436"/>
        <v>0</v>
      </c>
      <c r="CI312" s="149"/>
      <c r="CJ312" s="150"/>
      <c r="CK312" s="142">
        <f t="shared" si="437"/>
        <v>0</v>
      </c>
      <c r="CL312" s="143">
        <f t="shared" si="438"/>
        <v>0</v>
      </c>
      <c r="CM312" s="146">
        <f t="shared" si="439"/>
        <v>0</v>
      </c>
      <c r="CN312" s="145">
        <f t="shared" si="440"/>
        <v>0</v>
      </c>
      <c r="CO312" s="21">
        <f t="shared" si="441"/>
        <v>0</v>
      </c>
      <c r="CP312" s="22">
        <f t="shared" si="442"/>
        <v>0</v>
      </c>
      <c r="CQ312" s="2">
        <f t="shared" si="385"/>
        <v>8.3166666666666664</v>
      </c>
      <c r="CR312" s="3">
        <f t="shared" si="386"/>
        <v>10</v>
      </c>
      <c r="CS312" s="4">
        <f t="shared" si="387"/>
        <v>0</v>
      </c>
      <c r="CT312" s="5">
        <f t="shared" si="388"/>
        <v>0</v>
      </c>
      <c r="CU312" s="23">
        <f t="shared" si="389"/>
        <v>4.1583333333333332</v>
      </c>
      <c r="CV312" s="6">
        <f t="shared" si="390"/>
        <v>10</v>
      </c>
      <c r="CW312" s="20">
        <f t="shared" si="443"/>
        <v>70</v>
      </c>
      <c r="CX312" s="9" t="str">
        <f t="shared" si="444"/>
        <v>مؤجل(ة)</v>
      </c>
      <c r="CY312" s="10"/>
      <c r="CZ312" s="15"/>
      <c r="DA312" s="12"/>
    </row>
    <row r="313" spans="2:105" ht="29.25" customHeight="1" thickBot="1">
      <c r="B313" s="1">
        <f t="shared" si="445"/>
        <v>30</v>
      </c>
      <c r="C313" s="183" t="s">
        <v>508</v>
      </c>
      <c r="D313" s="138" t="s">
        <v>509</v>
      </c>
      <c r="E313" s="13" t="s">
        <v>782</v>
      </c>
      <c r="F313" s="32">
        <v>36361</v>
      </c>
      <c r="G313" s="33" t="s">
        <v>790</v>
      </c>
      <c r="H313" s="28">
        <v>14.5</v>
      </c>
      <c r="I313" s="29">
        <v>30</v>
      </c>
      <c r="J313" s="30">
        <v>15.14</v>
      </c>
      <c r="K313" s="31">
        <v>30</v>
      </c>
      <c r="L313" s="18">
        <f t="shared" si="391"/>
        <v>14.82</v>
      </c>
      <c r="M313" s="19">
        <f t="shared" si="392"/>
        <v>60</v>
      </c>
      <c r="N313" s="149">
        <v>19</v>
      </c>
      <c r="O313" s="150">
        <v>20</v>
      </c>
      <c r="P313" s="120">
        <f t="shared" si="393"/>
        <v>19.5</v>
      </c>
      <c r="Q313" s="121">
        <f t="shared" si="394"/>
        <v>6</v>
      </c>
      <c r="R313" s="135">
        <v>15</v>
      </c>
      <c r="S313" s="136">
        <v>15.75</v>
      </c>
      <c r="T313" s="120">
        <f t="shared" si="395"/>
        <v>15.375</v>
      </c>
      <c r="U313" s="121">
        <f t="shared" si="396"/>
        <v>6</v>
      </c>
      <c r="V313" s="135">
        <v>18</v>
      </c>
      <c r="W313" s="136">
        <v>10.75</v>
      </c>
      <c r="X313" s="120">
        <f t="shared" si="397"/>
        <v>14.375</v>
      </c>
      <c r="Y313" s="121">
        <f t="shared" si="398"/>
        <v>5</v>
      </c>
      <c r="Z313" s="124">
        <f t="shared" si="399"/>
        <v>16.416666666666668</v>
      </c>
      <c r="AA313" s="125">
        <f t="shared" si="400"/>
        <v>17</v>
      </c>
      <c r="AB313" s="136">
        <v>15.5</v>
      </c>
      <c r="AC313" s="126">
        <f t="shared" si="401"/>
        <v>15.5</v>
      </c>
      <c r="AD313" s="127">
        <f t="shared" si="402"/>
        <v>3</v>
      </c>
      <c r="AE313" s="135">
        <v>15</v>
      </c>
      <c r="AF313" s="136">
        <v>9.25</v>
      </c>
      <c r="AG313" s="120">
        <f t="shared" si="403"/>
        <v>12.125</v>
      </c>
      <c r="AH313" s="121">
        <f t="shared" si="404"/>
        <v>3</v>
      </c>
      <c r="AI313" s="135">
        <v>12</v>
      </c>
      <c r="AJ313" s="136">
        <v>8.25</v>
      </c>
      <c r="AK313" s="120">
        <f t="shared" si="405"/>
        <v>10.125</v>
      </c>
      <c r="AL313" s="121">
        <f t="shared" si="406"/>
        <v>3</v>
      </c>
      <c r="AM313" s="128">
        <f t="shared" si="407"/>
        <v>12</v>
      </c>
      <c r="AN313" s="129">
        <f t="shared" si="408"/>
        <v>9</v>
      </c>
      <c r="AO313" s="135">
        <v>11.5</v>
      </c>
      <c r="AP313" s="136">
        <v>12</v>
      </c>
      <c r="AQ313" s="120">
        <f t="shared" si="409"/>
        <v>11.75</v>
      </c>
      <c r="AR313" s="121">
        <f t="shared" si="410"/>
        <v>2</v>
      </c>
      <c r="AS313" s="135">
        <v>18</v>
      </c>
      <c r="AT313" s="136">
        <v>16.5</v>
      </c>
      <c r="AU313" s="120">
        <f t="shared" si="411"/>
        <v>17.25</v>
      </c>
      <c r="AV313" s="121">
        <f t="shared" si="412"/>
        <v>1</v>
      </c>
      <c r="AW313" s="128">
        <f t="shared" si="413"/>
        <v>13.583333333333334</v>
      </c>
      <c r="AX313" s="129">
        <f t="shared" si="414"/>
        <v>3</v>
      </c>
      <c r="AY313" s="137">
        <v>19</v>
      </c>
      <c r="AZ313" s="131">
        <f t="shared" si="415"/>
        <v>19</v>
      </c>
      <c r="BA313" s="132">
        <f t="shared" si="416"/>
        <v>1</v>
      </c>
      <c r="BB313" s="128">
        <f t="shared" si="417"/>
        <v>19</v>
      </c>
      <c r="BC313" s="129">
        <f t="shared" si="418"/>
        <v>1</v>
      </c>
      <c r="BD313" s="133">
        <f t="shared" si="419"/>
        <v>14.55</v>
      </c>
      <c r="BE313" s="134">
        <f t="shared" si="420"/>
        <v>30</v>
      </c>
      <c r="BF313" s="149"/>
      <c r="BG313" s="150"/>
      <c r="BH313" s="142">
        <f t="shared" si="421"/>
        <v>0</v>
      </c>
      <c r="BI313" s="143">
        <f t="shared" si="422"/>
        <v>0</v>
      </c>
      <c r="BJ313" s="149"/>
      <c r="BK313" s="150"/>
      <c r="BL313" s="142">
        <f t="shared" si="423"/>
        <v>0</v>
      </c>
      <c r="BM313" s="143">
        <f t="shared" si="424"/>
        <v>0</v>
      </c>
      <c r="BN313" s="149"/>
      <c r="BO313" s="150"/>
      <c r="BP313" s="142">
        <f t="shared" si="446"/>
        <v>0</v>
      </c>
      <c r="BQ313" s="143">
        <f t="shared" si="447"/>
        <v>0</v>
      </c>
      <c r="BR313" s="149"/>
      <c r="BS313" s="150"/>
      <c r="BT313" s="142">
        <f t="shared" si="425"/>
        <v>0</v>
      </c>
      <c r="BU313" s="143">
        <f t="shared" si="426"/>
        <v>0</v>
      </c>
      <c r="BV313" s="144">
        <f t="shared" si="427"/>
        <v>0</v>
      </c>
      <c r="BW313" s="145">
        <f t="shared" si="428"/>
        <v>0</v>
      </c>
      <c r="BX313" s="149"/>
      <c r="BY313" s="150"/>
      <c r="BZ313" s="142">
        <f t="shared" si="429"/>
        <v>0</v>
      </c>
      <c r="CA313" s="143">
        <f t="shared" si="430"/>
        <v>0</v>
      </c>
      <c r="CB313" s="146">
        <f t="shared" si="431"/>
        <v>0</v>
      </c>
      <c r="CC313" s="145">
        <f t="shared" si="432"/>
        <v>0</v>
      </c>
      <c r="CD313" s="150"/>
      <c r="CE313" s="147">
        <f t="shared" si="433"/>
        <v>0</v>
      </c>
      <c r="CF313" s="148">
        <f t="shared" si="434"/>
        <v>0</v>
      </c>
      <c r="CG313" s="146">
        <f t="shared" si="435"/>
        <v>0</v>
      </c>
      <c r="CH313" s="145">
        <f t="shared" si="436"/>
        <v>0</v>
      </c>
      <c r="CI313" s="149"/>
      <c r="CJ313" s="150"/>
      <c r="CK313" s="142">
        <f t="shared" si="437"/>
        <v>0</v>
      </c>
      <c r="CL313" s="143">
        <f t="shared" si="438"/>
        <v>0</v>
      </c>
      <c r="CM313" s="146">
        <f t="shared" si="439"/>
        <v>0</v>
      </c>
      <c r="CN313" s="145">
        <f t="shared" si="440"/>
        <v>0</v>
      </c>
      <c r="CO313" s="21">
        <f t="shared" si="441"/>
        <v>0</v>
      </c>
      <c r="CP313" s="22">
        <f t="shared" si="442"/>
        <v>0</v>
      </c>
      <c r="CQ313" s="2">
        <f t="shared" si="385"/>
        <v>14.55</v>
      </c>
      <c r="CR313" s="3">
        <f t="shared" si="386"/>
        <v>30</v>
      </c>
      <c r="CS313" s="4">
        <f t="shared" si="387"/>
        <v>0</v>
      </c>
      <c r="CT313" s="5">
        <f t="shared" si="388"/>
        <v>0</v>
      </c>
      <c r="CU313" s="23">
        <f t="shared" si="389"/>
        <v>7.2750000000000004</v>
      </c>
      <c r="CV313" s="6">
        <f t="shared" si="390"/>
        <v>30</v>
      </c>
      <c r="CW313" s="20">
        <f t="shared" si="443"/>
        <v>90</v>
      </c>
      <c r="CX313" s="9" t="str">
        <f t="shared" si="444"/>
        <v>مؤجل(ة)</v>
      </c>
      <c r="CY313" s="10"/>
      <c r="CZ313" s="15"/>
      <c r="DA313" s="12"/>
    </row>
    <row r="314" spans="2:105" ht="29.25" customHeight="1" thickBot="1">
      <c r="B314" s="1">
        <f t="shared" si="445"/>
        <v>31</v>
      </c>
      <c r="C314" s="183" t="s">
        <v>510</v>
      </c>
      <c r="D314" s="138" t="s">
        <v>511</v>
      </c>
      <c r="E314" s="13" t="s">
        <v>784</v>
      </c>
      <c r="F314" s="32">
        <v>36180</v>
      </c>
      <c r="G314" s="33" t="s">
        <v>790</v>
      </c>
      <c r="H314" s="28">
        <v>10</v>
      </c>
      <c r="I314" s="29">
        <v>30</v>
      </c>
      <c r="J314" s="30">
        <v>10</v>
      </c>
      <c r="K314" s="31">
        <v>30</v>
      </c>
      <c r="L314" s="18">
        <f t="shared" si="391"/>
        <v>10</v>
      </c>
      <c r="M314" s="19">
        <f t="shared" si="392"/>
        <v>60</v>
      </c>
      <c r="N314" s="149">
        <v>12.5</v>
      </c>
      <c r="O314" s="150">
        <v>5</v>
      </c>
      <c r="P314" s="120">
        <f t="shared" si="393"/>
        <v>8.75</v>
      </c>
      <c r="Q314" s="121">
        <f t="shared" si="394"/>
        <v>0</v>
      </c>
      <c r="R314" s="135">
        <v>15</v>
      </c>
      <c r="S314" s="136">
        <v>12.25</v>
      </c>
      <c r="T314" s="120">
        <f t="shared" si="395"/>
        <v>13.625</v>
      </c>
      <c r="U314" s="121">
        <f t="shared" si="396"/>
        <v>6</v>
      </c>
      <c r="V314" s="135">
        <v>7.5</v>
      </c>
      <c r="W314" s="136">
        <v>8.75</v>
      </c>
      <c r="X314" s="120">
        <f t="shared" si="397"/>
        <v>8.125</v>
      </c>
      <c r="Y314" s="121">
        <f t="shared" si="398"/>
        <v>0</v>
      </c>
      <c r="Z314" s="124">
        <f t="shared" si="399"/>
        <v>10.166666666666666</v>
      </c>
      <c r="AA314" s="125">
        <f t="shared" si="400"/>
        <v>17</v>
      </c>
      <c r="AB314" s="136">
        <v>12.5</v>
      </c>
      <c r="AC314" s="126">
        <f t="shared" si="401"/>
        <v>12.5</v>
      </c>
      <c r="AD314" s="127">
        <f t="shared" si="402"/>
        <v>3</v>
      </c>
      <c r="AE314" s="135">
        <v>10</v>
      </c>
      <c r="AF314" s="136">
        <v>3.5</v>
      </c>
      <c r="AG314" s="120">
        <f t="shared" si="403"/>
        <v>6.75</v>
      </c>
      <c r="AH314" s="121">
        <f t="shared" si="404"/>
        <v>0</v>
      </c>
      <c r="AI314" s="135">
        <v>10</v>
      </c>
      <c r="AJ314" s="136"/>
      <c r="AK314" s="120">
        <f t="shared" si="405"/>
        <v>5</v>
      </c>
      <c r="AL314" s="121">
        <f t="shared" si="406"/>
        <v>0</v>
      </c>
      <c r="AM314" s="128">
        <f t="shared" si="407"/>
        <v>7.2</v>
      </c>
      <c r="AN314" s="129">
        <f t="shared" si="408"/>
        <v>3</v>
      </c>
      <c r="AO314" s="135">
        <v>11.5</v>
      </c>
      <c r="AP314" s="136">
        <v>3</v>
      </c>
      <c r="AQ314" s="120">
        <f t="shared" si="409"/>
        <v>7.25</v>
      </c>
      <c r="AR314" s="121">
        <f t="shared" si="410"/>
        <v>0</v>
      </c>
      <c r="AS314" s="135">
        <v>17</v>
      </c>
      <c r="AT314" s="136">
        <v>13</v>
      </c>
      <c r="AU314" s="120">
        <f t="shared" si="411"/>
        <v>15</v>
      </c>
      <c r="AV314" s="121">
        <f t="shared" si="412"/>
        <v>1</v>
      </c>
      <c r="AW314" s="128">
        <f t="shared" si="413"/>
        <v>9.8333333333333339</v>
      </c>
      <c r="AX314" s="129">
        <f t="shared" si="414"/>
        <v>1</v>
      </c>
      <c r="AY314" s="137">
        <v>10.5</v>
      </c>
      <c r="AZ314" s="131">
        <f t="shared" si="415"/>
        <v>10.5</v>
      </c>
      <c r="BA314" s="132">
        <f t="shared" si="416"/>
        <v>1</v>
      </c>
      <c r="BB314" s="128">
        <f t="shared" si="417"/>
        <v>10.5</v>
      </c>
      <c r="BC314" s="129">
        <f t="shared" si="418"/>
        <v>1</v>
      </c>
      <c r="BD314" s="133">
        <f t="shared" si="419"/>
        <v>9.1333333333333329</v>
      </c>
      <c r="BE314" s="134">
        <f t="shared" si="420"/>
        <v>22</v>
      </c>
      <c r="BF314" s="149"/>
      <c r="BG314" s="150"/>
      <c r="BH314" s="142">
        <f t="shared" si="421"/>
        <v>0</v>
      </c>
      <c r="BI314" s="143">
        <f t="shared" si="422"/>
        <v>0</v>
      </c>
      <c r="BJ314" s="149"/>
      <c r="BK314" s="150"/>
      <c r="BL314" s="142">
        <f t="shared" si="423"/>
        <v>0</v>
      </c>
      <c r="BM314" s="143">
        <f t="shared" si="424"/>
        <v>0</v>
      </c>
      <c r="BN314" s="149"/>
      <c r="BO314" s="150"/>
      <c r="BP314" s="142">
        <f t="shared" si="446"/>
        <v>0</v>
      </c>
      <c r="BQ314" s="143">
        <f t="shared" si="447"/>
        <v>0</v>
      </c>
      <c r="BR314" s="149"/>
      <c r="BS314" s="150"/>
      <c r="BT314" s="142">
        <f t="shared" si="425"/>
        <v>0</v>
      </c>
      <c r="BU314" s="143">
        <f t="shared" si="426"/>
        <v>0</v>
      </c>
      <c r="BV314" s="144">
        <f t="shared" si="427"/>
        <v>0</v>
      </c>
      <c r="BW314" s="145">
        <f t="shared" si="428"/>
        <v>0</v>
      </c>
      <c r="BX314" s="149"/>
      <c r="BY314" s="150"/>
      <c r="BZ314" s="142">
        <f t="shared" si="429"/>
        <v>0</v>
      </c>
      <c r="CA314" s="143">
        <f t="shared" si="430"/>
        <v>0</v>
      </c>
      <c r="CB314" s="146">
        <f t="shared" si="431"/>
        <v>0</v>
      </c>
      <c r="CC314" s="145">
        <f t="shared" si="432"/>
        <v>0</v>
      </c>
      <c r="CD314" s="150"/>
      <c r="CE314" s="147">
        <f t="shared" si="433"/>
        <v>0</v>
      </c>
      <c r="CF314" s="148">
        <f t="shared" si="434"/>
        <v>0</v>
      </c>
      <c r="CG314" s="146">
        <f t="shared" si="435"/>
        <v>0</v>
      </c>
      <c r="CH314" s="145">
        <f t="shared" si="436"/>
        <v>0</v>
      </c>
      <c r="CI314" s="149"/>
      <c r="CJ314" s="150"/>
      <c r="CK314" s="142">
        <f t="shared" si="437"/>
        <v>0</v>
      </c>
      <c r="CL314" s="143">
        <f t="shared" si="438"/>
        <v>0</v>
      </c>
      <c r="CM314" s="146">
        <f t="shared" si="439"/>
        <v>0</v>
      </c>
      <c r="CN314" s="145">
        <f t="shared" si="440"/>
        <v>0</v>
      </c>
      <c r="CO314" s="21">
        <f t="shared" si="441"/>
        <v>0</v>
      </c>
      <c r="CP314" s="22">
        <f t="shared" si="442"/>
        <v>0</v>
      </c>
      <c r="CQ314" s="2">
        <f t="shared" si="385"/>
        <v>9.1333333333333329</v>
      </c>
      <c r="CR314" s="3">
        <f t="shared" si="386"/>
        <v>22</v>
      </c>
      <c r="CS314" s="4">
        <f t="shared" si="387"/>
        <v>0</v>
      </c>
      <c r="CT314" s="5">
        <f t="shared" si="388"/>
        <v>0</v>
      </c>
      <c r="CU314" s="23">
        <f t="shared" si="389"/>
        <v>4.5666666666666664</v>
      </c>
      <c r="CV314" s="6">
        <f t="shared" si="390"/>
        <v>22</v>
      </c>
      <c r="CW314" s="20">
        <f t="shared" si="443"/>
        <v>82</v>
      </c>
      <c r="CX314" s="9" t="str">
        <f t="shared" si="444"/>
        <v>مؤجل(ة)</v>
      </c>
      <c r="CY314" s="10"/>
      <c r="CZ314" s="15"/>
      <c r="DA314" s="12"/>
    </row>
    <row r="315" spans="2:105" ht="29.25" customHeight="1" thickBot="1">
      <c r="B315" s="1">
        <f t="shared" si="445"/>
        <v>32</v>
      </c>
      <c r="C315" s="183" t="s">
        <v>512</v>
      </c>
      <c r="D315" s="138" t="s">
        <v>196</v>
      </c>
      <c r="E315" s="13" t="s">
        <v>783</v>
      </c>
      <c r="F315" s="32">
        <v>36189</v>
      </c>
      <c r="G315" s="33" t="s">
        <v>790</v>
      </c>
      <c r="H315" s="28">
        <v>10.26</v>
      </c>
      <c r="I315" s="29">
        <v>30</v>
      </c>
      <c r="J315" s="30">
        <v>9.85</v>
      </c>
      <c r="K315" s="31">
        <v>30</v>
      </c>
      <c r="L315" s="18">
        <f t="shared" si="391"/>
        <v>10.055</v>
      </c>
      <c r="M315" s="19">
        <f t="shared" si="392"/>
        <v>60</v>
      </c>
      <c r="N315" s="149">
        <v>13</v>
      </c>
      <c r="O315" s="150">
        <v>3</v>
      </c>
      <c r="P315" s="120">
        <f t="shared" si="393"/>
        <v>8</v>
      </c>
      <c r="Q315" s="121">
        <f t="shared" si="394"/>
        <v>0</v>
      </c>
      <c r="R315" s="135">
        <v>13</v>
      </c>
      <c r="S315" s="136">
        <v>12</v>
      </c>
      <c r="T315" s="120">
        <f t="shared" si="395"/>
        <v>12.5</v>
      </c>
      <c r="U315" s="121">
        <f t="shared" si="396"/>
        <v>6</v>
      </c>
      <c r="V315" s="135">
        <v>11</v>
      </c>
      <c r="W315" s="136">
        <v>5.5</v>
      </c>
      <c r="X315" s="120">
        <f t="shared" si="397"/>
        <v>8.25</v>
      </c>
      <c r="Y315" s="121">
        <f t="shared" si="398"/>
        <v>0</v>
      </c>
      <c r="Z315" s="124">
        <f t="shared" si="399"/>
        <v>9.5833333333333339</v>
      </c>
      <c r="AA315" s="125">
        <f t="shared" si="400"/>
        <v>6</v>
      </c>
      <c r="AB315" s="136">
        <v>14</v>
      </c>
      <c r="AC315" s="126">
        <f t="shared" si="401"/>
        <v>14</v>
      </c>
      <c r="AD315" s="127">
        <f t="shared" si="402"/>
        <v>3</v>
      </c>
      <c r="AE315" s="135">
        <v>16</v>
      </c>
      <c r="AF315" s="136">
        <v>5</v>
      </c>
      <c r="AG315" s="120">
        <f t="shared" si="403"/>
        <v>10.5</v>
      </c>
      <c r="AH315" s="121">
        <f t="shared" si="404"/>
        <v>3</v>
      </c>
      <c r="AI315" s="135">
        <v>11</v>
      </c>
      <c r="AJ315" s="136">
        <v>4.25</v>
      </c>
      <c r="AK315" s="120">
        <f t="shared" si="405"/>
        <v>7.625</v>
      </c>
      <c r="AL315" s="121">
        <f t="shared" si="406"/>
        <v>0</v>
      </c>
      <c r="AM315" s="128">
        <f t="shared" si="407"/>
        <v>10.050000000000001</v>
      </c>
      <c r="AN315" s="129">
        <f t="shared" si="408"/>
        <v>9</v>
      </c>
      <c r="AO315" s="135">
        <v>11.5</v>
      </c>
      <c r="AP315" s="136">
        <v>9</v>
      </c>
      <c r="AQ315" s="120">
        <f t="shared" si="409"/>
        <v>10.25</v>
      </c>
      <c r="AR315" s="121">
        <f t="shared" si="410"/>
        <v>2</v>
      </c>
      <c r="AS315" s="135">
        <v>17</v>
      </c>
      <c r="AT315" s="136">
        <v>13.5</v>
      </c>
      <c r="AU315" s="120">
        <f t="shared" si="411"/>
        <v>15.25</v>
      </c>
      <c r="AV315" s="121">
        <f t="shared" si="412"/>
        <v>1</v>
      </c>
      <c r="AW315" s="128">
        <f t="shared" si="413"/>
        <v>11.916666666666666</v>
      </c>
      <c r="AX315" s="129">
        <f t="shared" si="414"/>
        <v>3</v>
      </c>
      <c r="AY315" s="137">
        <v>13</v>
      </c>
      <c r="AZ315" s="131">
        <f t="shared" si="415"/>
        <v>13</v>
      </c>
      <c r="BA315" s="132">
        <f t="shared" si="416"/>
        <v>1</v>
      </c>
      <c r="BB315" s="128">
        <f t="shared" si="417"/>
        <v>13</v>
      </c>
      <c r="BC315" s="129">
        <f t="shared" si="418"/>
        <v>1</v>
      </c>
      <c r="BD315" s="133">
        <f t="shared" si="419"/>
        <v>10.433333333333334</v>
      </c>
      <c r="BE315" s="134">
        <f t="shared" si="420"/>
        <v>30</v>
      </c>
      <c r="BF315" s="149"/>
      <c r="BG315" s="150"/>
      <c r="BH315" s="142">
        <f t="shared" si="421"/>
        <v>0</v>
      </c>
      <c r="BI315" s="143">
        <f t="shared" si="422"/>
        <v>0</v>
      </c>
      <c r="BJ315" s="149"/>
      <c r="BK315" s="150"/>
      <c r="BL315" s="142">
        <f t="shared" si="423"/>
        <v>0</v>
      </c>
      <c r="BM315" s="143">
        <f t="shared" si="424"/>
        <v>0</v>
      </c>
      <c r="BN315" s="149"/>
      <c r="BO315" s="150"/>
      <c r="BP315" s="142">
        <f t="shared" si="446"/>
        <v>0</v>
      </c>
      <c r="BQ315" s="143">
        <f t="shared" si="447"/>
        <v>0</v>
      </c>
      <c r="BR315" s="149"/>
      <c r="BS315" s="150"/>
      <c r="BT315" s="142">
        <f t="shared" si="425"/>
        <v>0</v>
      </c>
      <c r="BU315" s="143">
        <f t="shared" si="426"/>
        <v>0</v>
      </c>
      <c r="BV315" s="144">
        <f t="shared" si="427"/>
        <v>0</v>
      </c>
      <c r="BW315" s="145">
        <f t="shared" si="428"/>
        <v>0</v>
      </c>
      <c r="BX315" s="149"/>
      <c r="BY315" s="150"/>
      <c r="BZ315" s="142">
        <f t="shared" si="429"/>
        <v>0</v>
      </c>
      <c r="CA315" s="143">
        <f t="shared" si="430"/>
        <v>0</v>
      </c>
      <c r="CB315" s="146">
        <f t="shared" si="431"/>
        <v>0</v>
      </c>
      <c r="CC315" s="145">
        <f t="shared" si="432"/>
        <v>0</v>
      </c>
      <c r="CD315" s="150"/>
      <c r="CE315" s="147">
        <f t="shared" si="433"/>
        <v>0</v>
      </c>
      <c r="CF315" s="148">
        <f t="shared" si="434"/>
        <v>0</v>
      </c>
      <c r="CG315" s="146">
        <f t="shared" si="435"/>
        <v>0</v>
      </c>
      <c r="CH315" s="145">
        <f t="shared" si="436"/>
        <v>0</v>
      </c>
      <c r="CI315" s="149"/>
      <c r="CJ315" s="150"/>
      <c r="CK315" s="142">
        <f t="shared" si="437"/>
        <v>0</v>
      </c>
      <c r="CL315" s="143">
        <f t="shared" si="438"/>
        <v>0</v>
      </c>
      <c r="CM315" s="146">
        <f t="shared" si="439"/>
        <v>0</v>
      </c>
      <c r="CN315" s="145">
        <f t="shared" si="440"/>
        <v>0</v>
      </c>
      <c r="CO315" s="21">
        <f t="shared" si="441"/>
        <v>0</v>
      </c>
      <c r="CP315" s="22">
        <f t="shared" si="442"/>
        <v>0</v>
      </c>
      <c r="CQ315" s="2">
        <f t="shared" si="385"/>
        <v>10.433333333333334</v>
      </c>
      <c r="CR315" s="3">
        <f t="shared" si="386"/>
        <v>30</v>
      </c>
      <c r="CS315" s="4">
        <f t="shared" si="387"/>
        <v>0</v>
      </c>
      <c r="CT315" s="5">
        <f t="shared" si="388"/>
        <v>0</v>
      </c>
      <c r="CU315" s="23">
        <f t="shared" si="389"/>
        <v>5.2166666666666668</v>
      </c>
      <c r="CV315" s="6">
        <f t="shared" si="390"/>
        <v>30</v>
      </c>
      <c r="CW315" s="20">
        <f t="shared" si="443"/>
        <v>90</v>
      </c>
      <c r="CX315" s="9" t="str">
        <f t="shared" si="444"/>
        <v>مؤجل(ة)</v>
      </c>
      <c r="CZ315" s="16"/>
      <c r="DA315" s="12"/>
    </row>
    <row r="316" spans="2:105" ht="29.25" hidden="1" customHeight="1" thickBot="1">
      <c r="B316" s="1">
        <f t="shared" si="445"/>
        <v>33</v>
      </c>
      <c r="C316" s="157"/>
      <c r="D316" s="138"/>
      <c r="E316" s="13"/>
      <c r="F316" s="32"/>
      <c r="G316" s="33"/>
      <c r="H316" s="28"/>
      <c r="I316" s="29"/>
      <c r="J316" s="30"/>
      <c r="K316" s="31"/>
      <c r="L316" s="18">
        <f t="shared" si="391"/>
        <v>0</v>
      </c>
      <c r="M316" s="19">
        <f t="shared" si="392"/>
        <v>0</v>
      </c>
      <c r="N316" s="149"/>
      <c r="O316" s="150"/>
      <c r="P316" s="120">
        <f t="shared" si="393"/>
        <v>0</v>
      </c>
      <c r="Q316" s="121">
        <f t="shared" si="394"/>
        <v>0</v>
      </c>
      <c r="R316" s="135"/>
      <c r="S316" s="136"/>
      <c r="T316" s="120">
        <f t="shared" si="395"/>
        <v>0</v>
      </c>
      <c r="U316" s="121">
        <f t="shared" si="396"/>
        <v>0</v>
      </c>
      <c r="V316" s="135"/>
      <c r="W316" s="136"/>
      <c r="X316" s="120">
        <f t="shared" si="397"/>
        <v>0</v>
      </c>
      <c r="Y316" s="121">
        <f t="shared" si="398"/>
        <v>0</v>
      </c>
      <c r="Z316" s="124">
        <f t="shared" si="399"/>
        <v>0</v>
      </c>
      <c r="AA316" s="125">
        <f t="shared" si="400"/>
        <v>0</v>
      </c>
      <c r="AB316" s="136"/>
      <c r="AC316" s="126">
        <f t="shared" si="401"/>
        <v>0</v>
      </c>
      <c r="AD316" s="127">
        <f t="shared" si="402"/>
        <v>0</v>
      </c>
      <c r="AE316" s="135"/>
      <c r="AF316" s="136"/>
      <c r="AG316" s="120">
        <f t="shared" si="403"/>
        <v>0</v>
      </c>
      <c r="AH316" s="121">
        <f t="shared" si="404"/>
        <v>0</v>
      </c>
      <c r="AI316" s="135"/>
      <c r="AJ316" s="136"/>
      <c r="AK316" s="120">
        <f t="shared" si="405"/>
        <v>0</v>
      </c>
      <c r="AL316" s="121">
        <f t="shared" si="406"/>
        <v>0</v>
      </c>
      <c r="AM316" s="128">
        <f t="shared" si="407"/>
        <v>0</v>
      </c>
      <c r="AN316" s="129">
        <f t="shared" si="408"/>
        <v>0</v>
      </c>
      <c r="AO316" s="135"/>
      <c r="AP316" s="136"/>
      <c r="AQ316" s="120">
        <f t="shared" si="409"/>
        <v>0</v>
      </c>
      <c r="AR316" s="121">
        <f t="shared" si="410"/>
        <v>0</v>
      </c>
      <c r="AS316" s="135"/>
      <c r="AT316" s="136"/>
      <c r="AU316" s="120">
        <f t="shared" si="411"/>
        <v>0</v>
      </c>
      <c r="AV316" s="121">
        <f t="shared" si="412"/>
        <v>0</v>
      </c>
      <c r="AW316" s="128">
        <f t="shared" si="413"/>
        <v>0</v>
      </c>
      <c r="AX316" s="129">
        <f t="shared" si="414"/>
        <v>0</v>
      </c>
      <c r="AY316" s="137"/>
      <c r="AZ316" s="131">
        <f t="shared" si="415"/>
        <v>0</v>
      </c>
      <c r="BA316" s="132">
        <f t="shared" si="416"/>
        <v>0</v>
      </c>
      <c r="BB316" s="128">
        <f t="shared" si="417"/>
        <v>0</v>
      </c>
      <c r="BC316" s="129">
        <f t="shared" si="418"/>
        <v>0</v>
      </c>
      <c r="BD316" s="133">
        <f t="shared" si="419"/>
        <v>0</v>
      </c>
      <c r="BE316" s="134">
        <f t="shared" si="420"/>
        <v>0</v>
      </c>
      <c r="BF316" s="149"/>
      <c r="BG316" s="150"/>
      <c r="BH316" s="142">
        <f t="shared" si="421"/>
        <v>0</v>
      </c>
      <c r="BI316" s="143">
        <f t="shared" si="422"/>
        <v>0</v>
      </c>
      <c r="BJ316" s="149"/>
      <c r="BK316" s="150"/>
      <c r="BL316" s="142">
        <f t="shared" si="423"/>
        <v>0</v>
      </c>
      <c r="BM316" s="143">
        <f t="shared" si="424"/>
        <v>0</v>
      </c>
      <c r="BN316" s="149"/>
      <c r="BO316" s="150"/>
      <c r="BP316" s="142">
        <f t="shared" si="446"/>
        <v>0</v>
      </c>
      <c r="BQ316" s="143">
        <f t="shared" si="447"/>
        <v>0</v>
      </c>
      <c r="BR316" s="149"/>
      <c r="BS316" s="150"/>
      <c r="BT316" s="142">
        <f t="shared" si="425"/>
        <v>0</v>
      </c>
      <c r="BU316" s="143">
        <f t="shared" si="426"/>
        <v>0</v>
      </c>
      <c r="BV316" s="144">
        <f t="shared" si="427"/>
        <v>0</v>
      </c>
      <c r="BW316" s="145">
        <f t="shared" si="428"/>
        <v>0</v>
      </c>
      <c r="BX316" s="149"/>
      <c r="BY316" s="150"/>
      <c r="BZ316" s="142">
        <f t="shared" si="429"/>
        <v>0</v>
      </c>
      <c r="CA316" s="143">
        <f t="shared" si="430"/>
        <v>0</v>
      </c>
      <c r="CB316" s="146">
        <f t="shared" si="431"/>
        <v>0</v>
      </c>
      <c r="CC316" s="145">
        <f t="shared" si="432"/>
        <v>0</v>
      </c>
      <c r="CD316" s="150"/>
      <c r="CE316" s="147">
        <f t="shared" si="433"/>
        <v>0</v>
      </c>
      <c r="CF316" s="148">
        <f t="shared" si="434"/>
        <v>0</v>
      </c>
      <c r="CG316" s="146">
        <f t="shared" si="435"/>
        <v>0</v>
      </c>
      <c r="CH316" s="145">
        <f t="shared" si="436"/>
        <v>0</v>
      </c>
      <c r="CI316" s="149"/>
      <c r="CJ316" s="150"/>
      <c r="CK316" s="142">
        <f t="shared" si="437"/>
        <v>0</v>
      </c>
      <c r="CL316" s="143">
        <f t="shared" si="438"/>
        <v>0</v>
      </c>
      <c r="CM316" s="146">
        <f t="shared" si="439"/>
        <v>0</v>
      </c>
      <c r="CN316" s="145">
        <f t="shared" si="440"/>
        <v>0</v>
      </c>
      <c r="CO316" s="21">
        <f t="shared" si="441"/>
        <v>0</v>
      </c>
      <c r="CP316" s="22">
        <f t="shared" si="442"/>
        <v>0</v>
      </c>
      <c r="CQ316" s="2">
        <f t="shared" si="385"/>
        <v>0</v>
      </c>
      <c r="CR316" s="3">
        <f t="shared" si="386"/>
        <v>0</v>
      </c>
      <c r="CS316" s="4">
        <f t="shared" si="387"/>
        <v>0</v>
      </c>
      <c r="CT316" s="5">
        <f t="shared" si="388"/>
        <v>0</v>
      </c>
      <c r="CU316" s="23">
        <f t="shared" si="389"/>
        <v>0</v>
      </c>
      <c r="CV316" s="6">
        <f t="shared" si="390"/>
        <v>0</v>
      </c>
      <c r="CW316" s="20">
        <f t="shared" si="443"/>
        <v>0</v>
      </c>
      <c r="CX316" s="9" t="str">
        <f t="shared" si="444"/>
        <v>مؤجل(ة)</v>
      </c>
      <c r="CZ316" s="16"/>
      <c r="DA316" s="12"/>
    </row>
    <row r="317" spans="2:105" ht="29.25" hidden="1" customHeight="1" thickBot="1">
      <c r="B317" s="1">
        <f t="shared" si="445"/>
        <v>34</v>
      </c>
      <c r="C317" s="138"/>
      <c r="D317" s="138"/>
      <c r="E317" s="34"/>
      <c r="F317" s="32"/>
      <c r="G317" s="33"/>
      <c r="H317" s="28"/>
      <c r="I317" s="29"/>
      <c r="J317" s="30"/>
      <c r="K317" s="31"/>
      <c r="L317" s="18">
        <f t="shared" si="391"/>
        <v>0</v>
      </c>
      <c r="M317" s="19">
        <f t="shared" si="392"/>
        <v>0</v>
      </c>
      <c r="N317" s="149"/>
      <c r="O317" s="150"/>
      <c r="P317" s="120">
        <f t="shared" si="393"/>
        <v>0</v>
      </c>
      <c r="Q317" s="121">
        <f t="shared" si="394"/>
        <v>0</v>
      </c>
      <c r="R317" s="135"/>
      <c r="S317" s="136"/>
      <c r="T317" s="120">
        <f t="shared" si="395"/>
        <v>0</v>
      </c>
      <c r="U317" s="121">
        <f t="shared" si="396"/>
        <v>0</v>
      </c>
      <c r="V317" s="135"/>
      <c r="W317" s="136"/>
      <c r="X317" s="120">
        <f t="shared" si="397"/>
        <v>0</v>
      </c>
      <c r="Y317" s="121">
        <f t="shared" si="398"/>
        <v>0</v>
      </c>
      <c r="Z317" s="124">
        <f t="shared" si="399"/>
        <v>0</v>
      </c>
      <c r="AA317" s="125">
        <f t="shared" si="400"/>
        <v>0</v>
      </c>
      <c r="AB317" s="136"/>
      <c r="AC317" s="126">
        <f t="shared" si="401"/>
        <v>0</v>
      </c>
      <c r="AD317" s="127">
        <f t="shared" si="402"/>
        <v>0</v>
      </c>
      <c r="AE317" s="135"/>
      <c r="AF317" s="136"/>
      <c r="AG317" s="120">
        <f t="shared" si="403"/>
        <v>0</v>
      </c>
      <c r="AH317" s="121">
        <f t="shared" si="404"/>
        <v>0</v>
      </c>
      <c r="AI317" s="135"/>
      <c r="AJ317" s="136"/>
      <c r="AK317" s="120">
        <f t="shared" si="405"/>
        <v>0</v>
      </c>
      <c r="AL317" s="121">
        <f t="shared" si="406"/>
        <v>0</v>
      </c>
      <c r="AM317" s="128">
        <f t="shared" si="407"/>
        <v>0</v>
      </c>
      <c r="AN317" s="129">
        <f t="shared" si="408"/>
        <v>0</v>
      </c>
      <c r="AO317" s="135"/>
      <c r="AP317" s="136"/>
      <c r="AQ317" s="120">
        <f t="shared" si="409"/>
        <v>0</v>
      </c>
      <c r="AR317" s="121">
        <f t="shared" si="410"/>
        <v>0</v>
      </c>
      <c r="AS317" s="135"/>
      <c r="AT317" s="136"/>
      <c r="AU317" s="120">
        <f t="shared" si="411"/>
        <v>0</v>
      </c>
      <c r="AV317" s="121">
        <f t="shared" si="412"/>
        <v>0</v>
      </c>
      <c r="AW317" s="128">
        <f t="shared" si="413"/>
        <v>0</v>
      </c>
      <c r="AX317" s="129">
        <f t="shared" si="414"/>
        <v>0</v>
      </c>
      <c r="AY317" s="137"/>
      <c r="AZ317" s="131">
        <f t="shared" si="415"/>
        <v>0</v>
      </c>
      <c r="BA317" s="132">
        <f t="shared" si="416"/>
        <v>0</v>
      </c>
      <c r="BB317" s="128">
        <f t="shared" si="417"/>
        <v>0</v>
      </c>
      <c r="BC317" s="129">
        <f t="shared" si="418"/>
        <v>0</v>
      </c>
      <c r="BD317" s="133">
        <f t="shared" si="419"/>
        <v>0</v>
      </c>
      <c r="BE317" s="134">
        <f t="shared" si="420"/>
        <v>0</v>
      </c>
      <c r="BF317" s="149"/>
      <c r="BG317" s="150"/>
      <c r="BH317" s="142">
        <f t="shared" si="421"/>
        <v>0</v>
      </c>
      <c r="BI317" s="143">
        <f t="shared" si="422"/>
        <v>0</v>
      </c>
      <c r="BJ317" s="149"/>
      <c r="BK317" s="150"/>
      <c r="BL317" s="142">
        <f t="shared" si="423"/>
        <v>0</v>
      </c>
      <c r="BM317" s="143">
        <f t="shared" si="424"/>
        <v>0</v>
      </c>
      <c r="BN317" s="149"/>
      <c r="BO317" s="150"/>
      <c r="BP317" s="142">
        <f t="shared" si="446"/>
        <v>0</v>
      </c>
      <c r="BQ317" s="143">
        <f t="shared" si="447"/>
        <v>0</v>
      </c>
      <c r="BR317" s="149"/>
      <c r="BS317" s="150"/>
      <c r="BT317" s="142">
        <f t="shared" si="425"/>
        <v>0</v>
      </c>
      <c r="BU317" s="143">
        <f t="shared" si="426"/>
        <v>0</v>
      </c>
      <c r="BV317" s="144">
        <f t="shared" si="427"/>
        <v>0</v>
      </c>
      <c r="BW317" s="145">
        <f t="shared" si="428"/>
        <v>0</v>
      </c>
      <c r="BX317" s="149"/>
      <c r="BY317" s="150"/>
      <c r="BZ317" s="142">
        <f t="shared" si="429"/>
        <v>0</v>
      </c>
      <c r="CA317" s="143">
        <f t="shared" si="430"/>
        <v>0</v>
      </c>
      <c r="CB317" s="146">
        <f t="shared" si="431"/>
        <v>0</v>
      </c>
      <c r="CC317" s="145">
        <f t="shared" si="432"/>
        <v>0</v>
      </c>
      <c r="CD317" s="150"/>
      <c r="CE317" s="147">
        <f t="shared" si="433"/>
        <v>0</v>
      </c>
      <c r="CF317" s="148">
        <f t="shared" si="434"/>
        <v>0</v>
      </c>
      <c r="CG317" s="146">
        <f t="shared" si="435"/>
        <v>0</v>
      </c>
      <c r="CH317" s="145">
        <f t="shared" si="436"/>
        <v>0</v>
      </c>
      <c r="CI317" s="149"/>
      <c r="CJ317" s="150"/>
      <c r="CK317" s="142">
        <f t="shared" si="437"/>
        <v>0</v>
      </c>
      <c r="CL317" s="143">
        <f t="shared" si="438"/>
        <v>0</v>
      </c>
      <c r="CM317" s="146">
        <f t="shared" si="439"/>
        <v>0</v>
      </c>
      <c r="CN317" s="145">
        <f t="shared" si="440"/>
        <v>0</v>
      </c>
      <c r="CO317" s="21">
        <f t="shared" si="441"/>
        <v>0</v>
      </c>
      <c r="CP317" s="22">
        <f t="shared" si="442"/>
        <v>0</v>
      </c>
      <c r="CQ317" s="2">
        <f t="shared" si="385"/>
        <v>0</v>
      </c>
      <c r="CR317" s="3">
        <f t="shared" si="386"/>
        <v>0</v>
      </c>
      <c r="CS317" s="4">
        <f t="shared" si="387"/>
        <v>0</v>
      </c>
      <c r="CT317" s="5">
        <f t="shared" si="388"/>
        <v>0</v>
      </c>
      <c r="CU317" s="23">
        <f t="shared" si="389"/>
        <v>0</v>
      </c>
      <c r="CV317" s="6">
        <f t="shared" si="390"/>
        <v>0</v>
      </c>
      <c r="CW317" s="20">
        <f t="shared" si="443"/>
        <v>0</v>
      </c>
      <c r="CX317" s="9" t="str">
        <f t="shared" si="444"/>
        <v>مؤجل(ة)</v>
      </c>
      <c r="CY317" s="10"/>
      <c r="CZ317" s="15"/>
      <c r="DA317" s="12"/>
    </row>
    <row r="318" spans="2:105" ht="29.25" hidden="1" customHeight="1" thickBot="1">
      <c r="B318" s="1">
        <f t="shared" si="445"/>
        <v>35</v>
      </c>
      <c r="C318" s="138"/>
      <c r="D318" s="138"/>
      <c r="E318" s="11"/>
      <c r="F318" s="32"/>
      <c r="G318" s="33"/>
      <c r="H318" s="28"/>
      <c r="I318" s="29"/>
      <c r="J318" s="30"/>
      <c r="K318" s="31"/>
      <c r="L318" s="18">
        <f t="shared" si="391"/>
        <v>0</v>
      </c>
      <c r="M318" s="19">
        <f t="shared" si="392"/>
        <v>0</v>
      </c>
      <c r="N318" s="149"/>
      <c r="O318" s="150"/>
      <c r="P318" s="120">
        <f t="shared" si="393"/>
        <v>0</v>
      </c>
      <c r="Q318" s="121">
        <f t="shared" si="394"/>
        <v>0</v>
      </c>
      <c r="R318" s="135"/>
      <c r="S318" s="136"/>
      <c r="T318" s="120">
        <f t="shared" si="395"/>
        <v>0</v>
      </c>
      <c r="U318" s="121">
        <f t="shared" si="396"/>
        <v>0</v>
      </c>
      <c r="V318" s="135"/>
      <c r="W318" s="136"/>
      <c r="X318" s="120">
        <f t="shared" si="397"/>
        <v>0</v>
      </c>
      <c r="Y318" s="121">
        <f t="shared" si="398"/>
        <v>0</v>
      </c>
      <c r="Z318" s="124">
        <f t="shared" si="399"/>
        <v>0</v>
      </c>
      <c r="AA318" s="125">
        <f t="shared" si="400"/>
        <v>0</v>
      </c>
      <c r="AB318" s="136"/>
      <c r="AC318" s="126">
        <f t="shared" si="401"/>
        <v>0</v>
      </c>
      <c r="AD318" s="127">
        <f t="shared" si="402"/>
        <v>0</v>
      </c>
      <c r="AE318" s="135"/>
      <c r="AF318" s="136"/>
      <c r="AG318" s="120">
        <f t="shared" si="403"/>
        <v>0</v>
      </c>
      <c r="AH318" s="121">
        <f t="shared" si="404"/>
        <v>0</v>
      </c>
      <c r="AI318" s="135"/>
      <c r="AJ318" s="136"/>
      <c r="AK318" s="120">
        <f t="shared" si="405"/>
        <v>0</v>
      </c>
      <c r="AL318" s="121">
        <f t="shared" si="406"/>
        <v>0</v>
      </c>
      <c r="AM318" s="128">
        <f t="shared" si="407"/>
        <v>0</v>
      </c>
      <c r="AN318" s="129">
        <f t="shared" si="408"/>
        <v>0</v>
      </c>
      <c r="AO318" s="135"/>
      <c r="AP318" s="136"/>
      <c r="AQ318" s="120">
        <f t="shared" si="409"/>
        <v>0</v>
      </c>
      <c r="AR318" s="121">
        <f t="shared" si="410"/>
        <v>0</v>
      </c>
      <c r="AS318" s="135"/>
      <c r="AT318" s="136"/>
      <c r="AU318" s="120">
        <f t="shared" si="411"/>
        <v>0</v>
      </c>
      <c r="AV318" s="121">
        <f t="shared" si="412"/>
        <v>0</v>
      </c>
      <c r="AW318" s="128">
        <f t="shared" si="413"/>
        <v>0</v>
      </c>
      <c r="AX318" s="129">
        <f t="shared" si="414"/>
        <v>0</v>
      </c>
      <c r="AY318" s="137"/>
      <c r="AZ318" s="131">
        <f t="shared" si="415"/>
        <v>0</v>
      </c>
      <c r="BA318" s="132">
        <f t="shared" si="416"/>
        <v>0</v>
      </c>
      <c r="BB318" s="128">
        <f t="shared" si="417"/>
        <v>0</v>
      </c>
      <c r="BC318" s="129">
        <f t="shared" si="418"/>
        <v>0</v>
      </c>
      <c r="BD318" s="133">
        <f t="shared" si="419"/>
        <v>0</v>
      </c>
      <c r="BE318" s="134">
        <f t="shared" si="420"/>
        <v>0</v>
      </c>
      <c r="BF318" s="149"/>
      <c r="BG318" s="150"/>
      <c r="BH318" s="142">
        <f t="shared" si="421"/>
        <v>0</v>
      </c>
      <c r="BI318" s="143">
        <f t="shared" si="422"/>
        <v>0</v>
      </c>
      <c r="BJ318" s="149"/>
      <c r="BK318" s="150"/>
      <c r="BL318" s="142">
        <f t="shared" si="423"/>
        <v>0</v>
      </c>
      <c r="BM318" s="143">
        <f t="shared" si="424"/>
        <v>0</v>
      </c>
      <c r="BN318" s="149"/>
      <c r="BO318" s="150"/>
      <c r="BP318" s="142">
        <f t="shared" si="446"/>
        <v>0</v>
      </c>
      <c r="BQ318" s="143">
        <f t="shared" si="447"/>
        <v>0</v>
      </c>
      <c r="BR318" s="149"/>
      <c r="BS318" s="150"/>
      <c r="BT318" s="142">
        <f t="shared" si="425"/>
        <v>0</v>
      </c>
      <c r="BU318" s="143">
        <f t="shared" si="426"/>
        <v>0</v>
      </c>
      <c r="BV318" s="144">
        <f t="shared" si="427"/>
        <v>0</v>
      </c>
      <c r="BW318" s="145">
        <f t="shared" si="428"/>
        <v>0</v>
      </c>
      <c r="BX318" s="149"/>
      <c r="BY318" s="150"/>
      <c r="BZ318" s="142">
        <f t="shared" si="429"/>
        <v>0</v>
      </c>
      <c r="CA318" s="143">
        <f t="shared" si="430"/>
        <v>0</v>
      </c>
      <c r="CB318" s="146">
        <f t="shared" si="431"/>
        <v>0</v>
      </c>
      <c r="CC318" s="145">
        <f t="shared" si="432"/>
        <v>0</v>
      </c>
      <c r="CD318" s="150"/>
      <c r="CE318" s="147">
        <f t="shared" si="433"/>
        <v>0</v>
      </c>
      <c r="CF318" s="148">
        <f t="shared" si="434"/>
        <v>0</v>
      </c>
      <c r="CG318" s="146">
        <f t="shared" si="435"/>
        <v>0</v>
      </c>
      <c r="CH318" s="145">
        <f t="shared" si="436"/>
        <v>0</v>
      </c>
      <c r="CI318" s="149"/>
      <c r="CJ318" s="150"/>
      <c r="CK318" s="142">
        <f t="shared" si="437"/>
        <v>0</v>
      </c>
      <c r="CL318" s="143">
        <f t="shared" si="438"/>
        <v>0</v>
      </c>
      <c r="CM318" s="146">
        <f t="shared" si="439"/>
        <v>0</v>
      </c>
      <c r="CN318" s="145">
        <f t="shared" si="440"/>
        <v>0</v>
      </c>
      <c r="CO318" s="21">
        <f t="shared" si="441"/>
        <v>0</v>
      </c>
      <c r="CP318" s="22">
        <f t="shared" si="442"/>
        <v>0</v>
      </c>
      <c r="CQ318" s="2">
        <f t="shared" si="385"/>
        <v>0</v>
      </c>
      <c r="CR318" s="3">
        <f t="shared" si="386"/>
        <v>0</v>
      </c>
      <c r="CS318" s="4">
        <f t="shared" si="387"/>
        <v>0</v>
      </c>
      <c r="CT318" s="5">
        <f t="shared" si="388"/>
        <v>0</v>
      </c>
      <c r="CU318" s="23">
        <f t="shared" si="389"/>
        <v>0</v>
      </c>
      <c r="CV318" s="6">
        <f t="shared" si="390"/>
        <v>0</v>
      </c>
      <c r="CW318" s="20">
        <f t="shared" si="443"/>
        <v>0</v>
      </c>
      <c r="CX318" s="9" t="str">
        <f t="shared" si="444"/>
        <v>مؤجل(ة)</v>
      </c>
      <c r="CZ318" s="16"/>
      <c r="DA318" s="12"/>
    </row>
    <row r="319" spans="2:105" ht="29.25" hidden="1" customHeight="1" thickBot="1">
      <c r="B319" s="1">
        <f t="shared" si="445"/>
        <v>36</v>
      </c>
      <c r="C319" s="138"/>
      <c r="D319" s="138"/>
      <c r="E319" s="13"/>
      <c r="F319" s="32"/>
      <c r="G319" s="33"/>
      <c r="H319" s="28"/>
      <c r="I319" s="29"/>
      <c r="J319" s="30"/>
      <c r="K319" s="31"/>
      <c r="L319" s="18">
        <f t="shared" si="391"/>
        <v>0</v>
      </c>
      <c r="M319" s="19">
        <f t="shared" si="392"/>
        <v>0</v>
      </c>
      <c r="N319" s="149"/>
      <c r="O319" s="150"/>
      <c r="P319" s="120">
        <f t="shared" si="393"/>
        <v>0</v>
      </c>
      <c r="Q319" s="121">
        <f t="shared" si="394"/>
        <v>0</v>
      </c>
      <c r="R319" s="135"/>
      <c r="S319" s="136"/>
      <c r="T319" s="120">
        <f t="shared" si="395"/>
        <v>0</v>
      </c>
      <c r="U319" s="121">
        <f t="shared" si="396"/>
        <v>0</v>
      </c>
      <c r="V319" s="135"/>
      <c r="W319" s="136"/>
      <c r="X319" s="120">
        <f t="shared" si="397"/>
        <v>0</v>
      </c>
      <c r="Y319" s="121">
        <f t="shared" si="398"/>
        <v>0</v>
      </c>
      <c r="Z319" s="124">
        <f t="shared" si="399"/>
        <v>0</v>
      </c>
      <c r="AA319" s="125">
        <f t="shared" si="400"/>
        <v>0</v>
      </c>
      <c r="AB319" s="136"/>
      <c r="AC319" s="126">
        <f t="shared" si="401"/>
        <v>0</v>
      </c>
      <c r="AD319" s="127">
        <f t="shared" si="402"/>
        <v>0</v>
      </c>
      <c r="AE319" s="135"/>
      <c r="AF319" s="136"/>
      <c r="AG319" s="120">
        <f t="shared" si="403"/>
        <v>0</v>
      </c>
      <c r="AH319" s="121">
        <f t="shared" si="404"/>
        <v>0</v>
      </c>
      <c r="AI319" s="135"/>
      <c r="AJ319" s="136"/>
      <c r="AK319" s="120">
        <f t="shared" si="405"/>
        <v>0</v>
      </c>
      <c r="AL319" s="121">
        <f t="shared" si="406"/>
        <v>0</v>
      </c>
      <c r="AM319" s="128">
        <f t="shared" si="407"/>
        <v>0</v>
      </c>
      <c r="AN319" s="129">
        <f t="shared" si="408"/>
        <v>0</v>
      </c>
      <c r="AO319" s="135"/>
      <c r="AP319" s="136"/>
      <c r="AQ319" s="120">
        <f t="shared" si="409"/>
        <v>0</v>
      </c>
      <c r="AR319" s="121">
        <f t="shared" si="410"/>
        <v>0</v>
      </c>
      <c r="AS319" s="135"/>
      <c r="AT319" s="136"/>
      <c r="AU319" s="120">
        <f t="shared" si="411"/>
        <v>0</v>
      </c>
      <c r="AV319" s="121">
        <f t="shared" si="412"/>
        <v>0</v>
      </c>
      <c r="AW319" s="128">
        <f t="shared" si="413"/>
        <v>0</v>
      </c>
      <c r="AX319" s="129">
        <f t="shared" si="414"/>
        <v>0</v>
      </c>
      <c r="AY319" s="137"/>
      <c r="AZ319" s="131">
        <f t="shared" si="415"/>
        <v>0</v>
      </c>
      <c r="BA319" s="132">
        <f t="shared" si="416"/>
        <v>0</v>
      </c>
      <c r="BB319" s="128">
        <f t="shared" si="417"/>
        <v>0</v>
      </c>
      <c r="BC319" s="129">
        <f t="shared" si="418"/>
        <v>0</v>
      </c>
      <c r="BD319" s="133">
        <f t="shared" si="419"/>
        <v>0</v>
      </c>
      <c r="BE319" s="134">
        <f t="shared" si="420"/>
        <v>0</v>
      </c>
      <c r="BF319" s="149"/>
      <c r="BG319" s="150"/>
      <c r="BH319" s="142">
        <f t="shared" si="421"/>
        <v>0</v>
      </c>
      <c r="BI319" s="143">
        <f t="shared" si="422"/>
        <v>0</v>
      </c>
      <c r="BJ319" s="149"/>
      <c r="BK319" s="150"/>
      <c r="BL319" s="142">
        <f t="shared" si="423"/>
        <v>0</v>
      </c>
      <c r="BM319" s="143">
        <f t="shared" si="424"/>
        <v>0</v>
      </c>
      <c r="BN319" s="149"/>
      <c r="BO319" s="150"/>
      <c r="BP319" s="142">
        <f t="shared" si="446"/>
        <v>0</v>
      </c>
      <c r="BQ319" s="143">
        <f t="shared" si="447"/>
        <v>0</v>
      </c>
      <c r="BR319" s="149"/>
      <c r="BS319" s="150"/>
      <c r="BT319" s="142">
        <f t="shared" si="425"/>
        <v>0</v>
      </c>
      <c r="BU319" s="143">
        <f t="shared" si="426"/>
        <v>0</v>
      </c>
      <c r="BV319" s="144">
        <f t="shared" si="427"/>
        <v>0</v>
      </c>
      <c r="BW319" s="145">
        <f t="shared" si="428"/>
        <v>0</v>
      </c>
      <c r="BX319" s="149"/>
      <c r="BY319" s="150"/>
      <c r="BZ319" s="142">
        <f t="shared" si="429"/>
        <v>0</v>
      </c>
      <c r="CA319" s="143">
        <f t="shared" si="430"/>
        <v>0</v>
      </c>
      <c r="CB319" s="146">
        <f t="shared" si="431"/>
        <v>0</v>
      </c>
      <c r="CC319" s="145">
        <f t="shared" si="432"/>
        <v>0</v>
      </c>
      <c r="CD319" s="150"/>
      <c r="CE319" s="147">
        <f t="shared" si="433"/>
        <v>0</v>
      </c>
      <c r="CF319" s="148">
        <f t="shared" si="434"/>
        <v>0</v>
      </c>
      <c r="CG319" s="146">
        <f t="shared" si="435"/>
        <v>0</v>
      </c>
      <c r="CH319" s="145">
        <f t="shared" si="436"/>
        <v>0</v>
      </c>
      <c r="CI319" s="149"/>
      <c r="CJ319" s="150"/>
      <c r="CK319" s="142">
        <f t="shared" si="437"/>
        <v>0</v>
      </c>
      <c r="CL319" s="143">
        <f t="shared" si="438"/>
        <v>0</v>
      </c>
      <c r="CM319" s="146">
        <f t="shared" si="439"/>
        <v>0</v>
      </c>
      <c r="CN319" s="145">
        <f t="shared" si="440"/>
        <v>0</v>
      </c>
      <c r="CO319" s="21">
        <f t="shared" si="441"/>
        <v>0</v>
      </c>
      <c r="CP319" s="22">
        <f t="shared" si="442"/>
        <v>0</v>
      </c>
      <c r="CQ319" s="2">
        <f t="shared" si="385"/>
        <v>0</v>
      </c>
      <c r="CR319" s="3">
        <f t="shared" si="386"/>
        <v>0</v>
      </c>
      <c r="CS319" s="4">
        <f t="shared" si="387"/>
        <v>0</v>
      </c>
      <c r="CT319" s="5">
        <f t="shared" si="388"/>
        <v>0</v>
      </c>
      <c r="CU319" s="23">
        <f t="shared" si="389"/>
        <v>0</v>
      </c>
      <c r="CV319" s="6">
        <f t="shared" si="390"/>
        <v>0</v>
      </c>
      <c r="CW319" s="20">
        <f t="shared" si="443"/>
        <v>0</v>
      </c>
      <c r="CX319" s="9" t="str">
        <f t="shared" si="444"/>
        <v>مؤجل(ة)</v>
      </c>
      <c r="CY319" s="10"/>
      <c r="CZ319" s="15"/>
      <c r="DA319" s="12"/>
    </row>
    <row r="320" spans="2:105" ht="29.25" hidden="1" customHeight="1" thickBot="1">
      <c r="B320" s="1">
        <f t="shared" si="445"/>
        <v>37</v>
      </c>
      <c r="C320" s="138"/>
      <c r="D320" s="138"/>
      <c r="E320" s="13"/>
      <c r="F320" s="32"/>
      <c r="G320" s="33"/>
      <c r="H320" s="28"/>
      <c r="I320" s="29"/>
      <c r="J320" s="30"/>
      <c r="K320" s="31"/>
      <c r="L320" s="18">
        <f t="shared" si="391"/>
        <v>0</v>
      </c>
      <c r="M320" s="19">
        <f t="shared" si="392"/>
        <v>0</v>
      </c>
      <c r="N320" s="149"/>
      <c r="O320" s="150"/>
      <c r="P320" s="120">
        <f t="shared" si="393"/>
        <v>0</v>
      </c>
      <c r="Q320" s="121">
        <f t="shared" si="394"/>
        <v>0</v>
      </c>
      <c r="R320" s="135"/>
      <c r="S320" s="136"/>
      <c r="T320" s="120">
        <f t="shared" si="395"/>
        <v>0</v>
      </c>
      <c r="U320" s="121">
        <f t="shared" si="396"/>
        <v>0</v>
      </c>
      <c r="V320" s="135"/>
      <c r="W320" s="136"/>
      <c r="X320" s="120">
        <f t="shared" si="397"/>
        <v>0</v>
      </c>
      <c r="Y320" s="121">
        <f t="shared" si="398"/>
        <v>0</v>
      </c>
      <c r="Z320" s="124">
        <f t="shared" si="399"/>
        <v>0</v>
      </c>
      <c r="AA320" s="125">
        <f t="shared" si="400"/>
        <v>0</v>
      </c>
      <c r="AB320" s="136"/>
      <c r="AC320" s="126">
        <f t="shared" si="401"/>
        <v>0</v>
      </c>
      <c r="AD320" s="127">
        <f t="shared" si="402"/>
        <v>0</v>
      </c>
      <c r="AE320" s="135"/>
      <c r="AF320" s="136"/>
      <c r="AG320" s="120">
        <f t="shared" si="403"/>
        <v>0</v>
      </c>
      <c r="AH320" s="121">
        <f t="shared" si="404"/>
        <v>0</v>
      </c>
      <c r="AI320" s="135"/>
      <c r="AJ320" s="136"/>
      <c r="AK320" s="120">
        <f t="shared" si="405"/>
        <v>0</v>
      </c>
      <c r="AL320" s="121">
        <f t="shared" si="406"/>
        <v>0</v>
      </c>
      <c r="AM320" s="128">
        <f t="shared" si="407"/>
        <v>0</v>
      </c>
      <c r="AN320" s="129">
        <f t="shared" si="408"/>
        <v>0</v>
      </c>
      <c r="AO320" s="135"/>
      <c r="AP320" s="136"/>
      <c r="AQ320" s="120">
        <f t="shared" si="409"/>
        <v>0</v>
      </c>
      <c r="AR320" s="121">
        <f t="shared" si="410"/>
        <v>0</v>
      </c>
      <c r="AS320" s="135"/>
      <c r="AT320" s="136"/>
      <c r="AU320" s="120">
        <f t="shared" si="411"/>
        <v>0</v>
      </c>
      <c r="AV320" s="121">
        <f t="shared" si="412"/>
        <v>0</v>
      </c>
      <c r="AW320" s="128">
        <f t="shared" si="413"/>
        <v>0</v>
      </c>
      <c r="AX320" s="129">
        <f t="shared" si="414"/>
        <v>0</v>
      </c>
      <c r="AY320" s="137"/>
      <c r="AZ320" s="131">
        <f t="shared" si="415"/>
        <v>0</v>
      </c>
      <c r="BA320" s="132">
        <f t="shared" si="416"/>
        <v>0</v>
      </c>
      <c r="BB320" s="128">
        <f t="shared" si="417"/>
        <v>0</v>
      </c>
      <c r="BC320" s="129">
        <f t="shared" si="418"/>
        <v>0</v>
      </c>
      <c r="BD320" s="133">
        <f t="shared" si="419"/>
        <v>0</v>
      </c>
      <c r="BE320" s="134">
        <f t="shared" si="420"/>
        <v>0</v>
      </c>
      <c r="BF320" s="149"/>
      <c r="BG320" s="150"/>
      <c r="BH320" s="142">
        <f t="shared" si="421"/>
        <v>0</v>
      </c>
      <c r="BI320" s="143">
        <f t="shared" si="422"/>
        <v>0</v>
      </c>
      <c r="BJ320" s="149"/>
      <c r="BK320" s="150"/>
      <c r="BL320" s="142">
        <f t="shared" si="423"/>
        <v>0</v>
      </c>
      <c r="BM320" s="143">
        <f t="shared" si="424"/>
        <v>0</v>
      </c>
      <c r="BN320" s="149"/>
      <c r="BO320" s="150"/>
      <c r="BP320" s="142">
        <f t="shared" si="446"/>
        <v>0</v>
      </c>
      <c r="BQ320" s="143">
        <f t="shared" si="447"/>
        <v>0</v>
      </c>
      <c r="BR320" s="149"/>
      <c r="BS320" s="150"/>
      <c r="BT320" s="142">
        <f t="shared" si="425"/>
        <v>0</v>
      </c>
      <c r="BU320" s="143">
        <f t="shared" si="426"/>
        <v>0</v>
      </c>
      <c r="BV320" s="144">
        <f t="shared" si="427"/>
        <v>0</v>
      </c>
      <c r="BW320" s="145">
        <f t="shared" si="428"/>
        <v>0</v>
      </c>
      <c r="BX320" s="149"/>
      <c r="BY320" s="150"/>
      <c r="BZ320" s="142">
        <f t="shared" si="429"/>
        <v>0</v>
      </c>
      <c r="CA320" s="143">
        <f t="shared" si="430"/>
        <v>0</v>
      </c>
      <c r="CB320" s="146">
        <f t="shared" si="431"/>
        <v>0</v>
      </c>
      <c r="CC320" s="145">
        <f t="shared" si="432"/>
        <v>0</v>
      </c>
      <c r="CD320" s="150"/>
      <c r="CE320" s="147">
        <f t="shared" si="433"/>
        <v>0</v>
      </c>
      <c r="CF320" s="148">
        <f t="shared" si="434"/>
        <v>0</v>
      </c>
      <c r="CG320" s="146">
        <f t="shared" si="435"/>
        <v>0</v>
      </c>
      <c r="CH320" s="145">
        <f t="shared" si="436"/>
        <v>0</v>
      </c>
      <c r="CI320" s="149"/>
      <c r="CJ320" s="150"/>
      <c r="CK320" s="142">
        <f t="shared" si="437"/>
        <v>0</v>
      </c>
      <c r="CL320" s="143">
        <f t="shared" si="438"/>
        <v>0</v>
      </c>
      <c r="CM320" s="146">
        <f t="shared" si="439"/>
        <v>0</v>
      </c>
      <c r="CN320" s="145">
        <f t="shared" si="440"/>
        <v>0</v>
      </c>
      <c r="CO320" s="21">
        <f t="shared" si="441"/>
        <v>0</v>
      </c>
      <c r="CP320" s="22">
        <f t="shared" si="442"/>
        <v>0</v>
      </c>
      <c r="CQ320" s="2">
        <f t="shared" si="385"/>
        <v>0</v>
      </c>
      <c r="CR320" s="3">
        <f t="shared" si="386"/>
        <v>0</v>
      </c>
      <c r="CS320" s="4">
        <f t="shared" si="387"/>
        <v>0</v>
      </c>
      <c r="CT320" s="5">
        <f t="shared" si="388"/>
        <v>0</v>
      </c>
      <c r="CU320" s="23">
        <f t="shared" si="389"/>
        <v>0</v>
      </c>
      <c r="CV320" s="6">
        <f t="shared" si="390"/>
        <v>0</v>
      </c>
      <c r="CW320" s="20">
        <f t="shared" si="443"/>
        <v>0</v>
      </c>
      <c r="CX320" s="9" t="str">
        <f t="shared" si="444"/>
        <v>مؤجل(ة)</v>
      </c>
      <c r="CY320" s="10"/>
      <c r="CZ320" s="15"/>
      <c r="DA320" s="12"/>
    </row>
    <row r="321" spans="1:105" ht="29.25" hidden="1" customHeight="1" thickBot="1">
      <c r="B321" s="1">
        <f>B320+1</f>
        <v>38</v>
      </c>
      <c r="C321" s="138"/>
      <c r="D321" s="138"/>
      <c r="E321" s="13"/>
      <c r="F321" s="32"/>
      <c r="G321" s="33"/>
      <c r="H321" s="28"/>
      <c r="I321" s="29"/>
      <c r="J321" s="30"/>
      <c r="K321" s="31"/>
      <c r="L321" s="18">
        <f t="shared" si="391"/>
        <v>0</v>
      </c>
      <c r="M321" s="19">
        <f t="shared" si="392"/>
        <v>0</v>
      </c>
      <c r="N321" s="149"/>
      <c r="O321" s="150"/>
      <c r="P321" s="120">
        <f t="shared" si="393"/>
        <v>0</v>
      </c>
      <c r="Q321" s="121">
        <f t="shared" si="394"/>
        <v>0</v>
      </c>
      <c r="R321" s="135"/>
      <c r="S321" s="136"/>
      <c r="T321" s="120">
        <f t="shared" si="395"/>
        <v>0</v>
      </c>
      <c r="U321" s="121">
        <f t="shared" si="396"/>
        <v>0</v>
      </c>
      <c r="V321" s="135"/>
      <c r="W321" s="136"/>
      <c r="X321" s="120">
        <f t="shared" si="397"/>
        <v>0</v>
      </c>
      <c r="Y321" s="121">
        <f t="shared" si="398"/>
        <v>0</v>
      </c>
      <c r="Z321" s="124">
        <f t="shared" si="399"/>
        <v>0</v>
      </c>
      <c r="AA321" s="125">
        <f t="shared" si="400"/>
        <v>0</v>
      </c>
      <c r="AB321" s="136"/>
      <c r="AC321" s="126">
        <f t="shared" si="401"/>
        <v>0</v>
      </c>
      <c r="AD321" s="127">
        <f t="shared" si="402"/>
        <v>0</v>
      </c>
      <c r="AE321" s="135"/>
      <c r="AF321" s="136"/>
      <c r="AG321" s="120">
        <f t="shared" si="403"/>
        <v>0</v>
      </c>
      <c r="AH321" s="121">
        <f t="shared" si="404"/>
        <v>0</v>
      </c>
      <c r="AI321" s="135"/>
      <c r="AJ321" s="136"/>
      <c r="AK321" s="120">
        <f t="shared" si="405"/>
        <v>0</v>
      </c>
      <c r="AL321" s="121">
        <f t="shared" si="406"/>
        <v>0</v>
      </c>
      <c r="AM321" s="128">
        <f t="shared" si="407"/>
        <v>0</v>
      </c>
      <c r="AN321" s="129">
        <f t="shared" si="408"/>
        <v>0</v>
      </c>
      <c r="AO321" s="135"/>
      <c r="AP321" s="136"/>
      <c r="AQ321" s="120">
        <f t="shared" si="409"/>
        <v>0</v>
      </c>
      <c r="AR321" s="121">
        <f t="shared" si="410"/>
        <v>0</v>
      </c>
      <c r="AS321" s="135"/>
      <c r="AT321" s="136"/>
      <c r="AU321" s="120">
        <f t="shared" si="411"/>
        <v>0</v>
      </c>
      <c r="AV321" s="121">
        <f t="shared" si="412"/>
        <v>0</v>
      </c>
      <c r="AW321" s="128">
        <f t="shared" si="413"/>
        <v>0</v>
      </c>
      <c r="AX321" s="129">
        <f t="shared" si="414"/>
        <v>0</v>
      </c>
      <c r="AY321" s="137"/>
      <c r="AZ321" s="131">
        <f t="shared" si="415"/>
        <v>0</v>
      </c>
      <c r="BA321" s="132">
        <f t="shared" si="416"/>
        <v>0</v>
      </c>
      <c r="BB321" s="128">
        <f t="shared" si="417"/>
        <v>0</v>
      </c>
      <c r="BC321" s="129">
        <f t="shared" si="418"/>
        <v>0</v>
      </c>
      <c r="BD321" s="133">
        <f t="shared" si="419"/>
        <v>0</v>
      </c>
      <c r="BE321" s="134">
        <f t="shared" si="420"/>
        <v>0</v>
      </c>
      <c r="BF321" s="149"/>
      <c r="BG321" s="150"/>
      <c r="BH321" s="142">
        <f t="shared" si="421"/>
        <v>0</v>
      </c>
      <c r="BI321" s="143">
        <f t="shared" si="422"/>
        <v>0</v>
      </c>
      <c r="BJ321" s="149"/>
      <c r="BK321" s="150"/>
      <c r="BL321" s="142">
        <f t="shared" si="423"/>
        <v>0</v>
      </c>
      <c r="BM321" s="143">
        <f t="shared" si="424"/>
        <v>0</v>
      </c>
      <c r="BN321" s="149"/>
      <c r="BO321" s="150"/>
      <c r="BP321" s="142">
        <f t="shared" si="446"/>
        <v>0</v>
      </c>
      <c r="BQ321" s="143">
        <f t="shared" si="447"/>
        <v>0</v>
      </c>
      <c r="BR321" s="149"/>
      <c r="BS321" s="150"/>
      <c r="BT321" s="142">
        <f t="shared" si="425"/>
        <v>0</v>
      </c>
      <c r="BU321" s="143">
        <f t="shared" si="426"/>
        <v>0</v>
      </c>
      <c r="BV321" s="144">
        <f t="shared" si="427"/>
        <v>0</v>
      </c>
      <c r="BW321" s="145">
        <f t="shared" si="428"/>
        <v>0</v>
      </c>
      <c r="BX321" s="149"/>
      <c r="BY321" s="150"/>
      <c r="BZ321" s="142">
        <f t="shared" si="429"/>
        <v>0</v>
      </c>
      <c r="CA321" s="143">
        <f t="shared" si="430"/>
        <v>0</v>
      </c>
      <c r="CB321" s="146">
        <f t="shared" si="431"/>
        <v>0</v>
      </c>
      <c r="CC321" s="145">
        <f t="shared" si="432"/>
        <v>0</v>
      </c>
      <c r="CD321" s="150"/>
      <c r="CE321" s="147">
        <f t="shared" si="433"/>
        <v>0</v>
      </c>
      <c r="CF321" s="148">
        <f t="shared" si="434"/>
        <v>0</v>
      </c>
      <c r="CG321" s="146">
        <f t="shared" si="435"/>
        <v>0</v>
      </c>
      <c r="CH321" s="145">
        <f t="shared" si="436"/>
        <v>0</v>
      </c>
      <c r="CI321" s="149"/>
      <c r="CJ321" s="150"/>
      <c r="CK321" s="142">
        <f t="shared" si="437"/>
        <v>0</v>
      </c>
      <c r="CL321" s="143">
        <f t="shared" si="438"/>
        <v>0</v>
      </c>
      <c r="CM321" s="146">
        <f t="shared" si="439"/>
        <v>0</v>
      </c>
      <c r="CN321" s="145">
        <f t="shared" si="440"/>
        <v>0</v>
      </c>
      <c r="CO321" s="21">
        <f t="shared" si="441"/>
        <v>0</v>
      </c>
      <c r="CP321" s="22">
        <f t="shared" si="442"/>
        <v>0</v>
      </c>
      <c r="CQ321" s="2">
        <f t="shared" si="385"/>
        <v>0</v>
      </c>
      <c r="CR321" s="3">
        <f t="shared" si="386"/>
        <v>0</v>
      </c>
      <c r="CS321" s="4">
        <f t="shared" si="387"/>
        <v>0</v>
      </c>
      <c r="CT321" s="5">
        <f t="shared" si="388"/>
        <v>0</v>
      </c>
      <c r="CU321" s="23">
        <f t="shared" si="389"/>
        <v>0</v>
      </c>
      <c r="CV321" s="6">
        <f t="shared" si="390"/>
        <v>0</v>
      </c>
      <c r="CW321" s="20">
        <f t="shared" si="443"/>
        <v>0</v>
      </c>
      <c r="CX321" s="9" t="s">
        <v>94</v>
      </c>
      <c r="CY321" s="10"/>
      <c r="CZ321" s="15"/>
      <c r="DA321" s="12"/>
    </row>
    <row r="322" spans="1:105" ht="27" customHeight="1">
      <c r="B322" s="228" t="s">
        <v>14</v>
      </c>
      <c r="C322" s="229"/>
      <c r="D322" s="229"/>
      <c r="E322" s="230"/>
      <c r="F322" s="89"/>
      <c r="G322" s="89"/>
      <c r="H322" s="89"/>
      <c r="I322" s="89"/>
      <c r="J322" s="89"/>
      <c r="K322" s="89"/>
      <c r="L322" s="89"/>
      <c r="M322" s="89"/>
      <c r="N322" s="199" t="s">
        <v>12</v>
      </c>
      <c r="O322" s="200"/>
      <c r="P322" s="200"/>
      <c r="Q322" s="201"/>
      <c r="R322" s="199" t="s">
        <v>12</v>
      </c>
      <c r="S322" s="200"/>
      <c r="T322" s="200"/>
      <c r="U322" s="201"/>
      <c r="V322" s="199" t="s">
        <v>12</v>
      </c>
      <c r="W322" s="200"/>
      <c r="X322" s="200"/>
      <c r="Y322" s="201"/>
      <c r="Z322" s="89"/>
      <c r="AA322" s="89"/>
      <c r="AB322" s="231" t="s">
        <v>12</v>
      </c>
      <c r="AC322" s="232"/>
      <c r="AD322" s="233"/>
      <c r="AE322" s="234" t="s">
        <v>12</v>
      </c>
      <c r="AF322" s="235"/>
      <c r="AG322" s="235"/>
      <c r="AH322" s="236"/>
      <c r="AI322" s="199" t="s">
        <v>12</v>
      </c>
      <c r="AJ322" s="200"/>
      <c r="AK322" s="200"/>
      <c r="AL322" s="201"/>
      <c r="AM322" s="89"/>
      <c r="AN322" s="89"/>
      <c r="AO322" s="199" t="s">
        <v>12</v>
      </c>
      <c r="AP322" s="200"/>
      <c r="AQ322" s="200"/>
      <c r="AR322" s="201"/>
      <c r="AS322" s="199" t="s">
        <v>12</v>
      </c>
      <c r="AT322" s="200"/>
      <c r="AU322" s="200"/>
      <c r="AV322" s="201"/>
      <c r="AW322" s="89"/>
      <c r="AX322" s="89"/>
      <c r="AY322" s="231" t="s">
        <v>12</v>
      </c>
      <c r="AZ322" s="232"/>
      <c r="BA322" s="233"/>
      <c r="BB322" s="237" t="s">
        <v>13</v>
      </c>
      <c r="BC322" s="238"/>
      <c r="BD322" s="238"/>
      <c r="BE322" s="238"/>
      <c r="BF322" s="199" t="s">
        <v>12</v>
      </c>
      <c r="BG322" s="200"/>
      <c r="BH322" s="200"/>
      <c r="BI322" s="201"/>
      <c r="BJ322" s="199" t="s">
        <v>12</v>
      </c>
      <c r="BK322" s="200"/>
      <c r="BL322" s="200"/>
      <c r="BM322" s="201"/>
      <c r="BN322" s="199" t="s">
        <v>12</v>
      </c>
      <c r="BO322" s="200"/>
      <c r="BP322" s="200"/>
      <c r="BQ322" s="201"/>
      <c r="BR322" s="199" t="s">
        <v>12</v>
      </c>
      <c r="BS322" s="200"/>
      <c r="BT322" s="200"/>
      <c r="BU322" s="201"/>
      <c r="BV322" s="90"/>
      <c r="BW322" s="91"/>
      <c r="BX322" s="199" t="s">
        <v>12</v>
      </c>
      <c r="BY322" s="200"/>
      <c r="BZ322" s="200"/>
      <c r="CA322" s="201"/>
      <c r="CB322" s="92"/>
      <c r="CC322" s="91"/>
      <c r="CD322" s="231" t="s">
        <v>12</v>
      </c>
      <c r="CE322" s="232"/>
      <c r="CF322" s="233"/>
      <c r="CG322" s="92"/>
      <c r="CH322" s="93"/>
      <c r="CI322" s="199" t="s">
        <v>12</v>
      </c>
      <c r="CJ322" s="200"/>
      <c r="CK322" s="200"/>
      <c r="CL322" s="201"/>
      <c r="CM322" s="202" t="s">
        <v>13</v>
      </c>
      <c r="CN322" s="203"/>
      <c r="CO322" s="203"/>
      <c r="CP322" s="204"/>
      <c r="CQ322" s="89"/>
      <c r="CR322" s="89"/>
      <c r="CS322" s="89"/>
      <c r="CT322" s="89"/>
      <c r="CU322" s="89"/>
      <c r="CV322" s="89"/>
      <c r="CW322" s="89"/>
      <c r="CX322" s="94" t="s">
        <v>13</v>
      </c>
    </row>
    <row r="323" spans="1:105" ht="27" customHeight="1" thickBot="1">
      <c r="B323" s="95"/>
      <c r="C323" s="96"/>
      <c r="D323" s="96"/>
      <c r="E323" s="97"/>
      <c r="F323" s="96"/>
      <c r="G323" s="96"/>
      <c r="H323" s="96"/>
      <c r="I323" s="96"/>
      <c r="J323" s="96"/>
      <c r="K323" s="96"/>
      <c r="L323" s="96"/>
      <c r="M323" s="96"/>
      <c r="N323" s="205"/>
      <c r="O323" s="206"/>
      <c r="P323" s="206"/>
      <c r="Q323" s="207"/>
      <c r="R323" s="205"/>
      <c r="S323" s="206"/>
      <c r="T323" s="206"/>
      <c r="U323" s="207"/>
      <c r="V323" s="205"/>
      <c r="W323" s="206"/>
      <c r="X323" s="206"/>
      <c r="Y323" s="207"/>
      <c r="Z323" s="96"/>
      <c r="AA323" s="96"/>
      <c r="AB323" s="208"/>
      <c r="AC323" s="209"/>
      <c r="AD323" s="210"/>
      <c r="AE323" s="205"/>
      <c r="AF323" s="206"/>
      <c r="AG323" s="206"/>
      <c r="AH323" s="207"/>
      <c r="AI323" s="205"/>
      <c r="AJ323" s="206"/>
      <c r="AK323" s="206"/>
      <c r="AL323" s="207"/>
      <c r="AM323" s="96"/>
      <c r="AN323" s="96"/>
      <c r="AO323" s="205"/>
      <c r="AP323" s="206"/>
      <c r="AQ323" s="206"/>
      <c r="AR323" s="207"/>
      <c r="AS323" s="205"/>
      <c r="AT323" s="206"/>
      <c r="AU323" s="206"/>
      <c r="AV323" s="207"/>
      <c r="AW323" s="96"/>
      <c r="AX323" s="96"/>
      <c r="AY323" s="208"/>
      <c r="AZ323" s="209"/>
      <c r="BA323" s="210"/>
      <c r="BB323" s="98"/>
      <c r="BC323" s="99"/>
      <c r="BD323" s="99"/>
      <c r="BE323" s="100"/>
      <c r="BF323" s="205"/>
      <c r="BG323" s="206"/>
      <c r="BH323" s="206"/>
      <c r="BI323" s="207"/>
      <c r="BJ323" s="205"/>
      <c r="BK323" s="206"/>
      <c r="BL323" s="206"/>
      <c r="BM323" s="207"/>
      <c r="BN323" s="205"/>
      <c r="BO323" s="206"/>
      <c r="BP323" s="206"/>
      <c r="BQ323" s="207"/>
      <c r="BR323" s="205"/>
      <c r="BS323" s="206"/>
      <c r="BT323" s="206"/>
      <c r="BU323" s="207"/>
      <c r="BV323" s="95"/>
      <c r="BW323" s="96"/>
      <c r="BX323" s="205"/>
      <c r="BY323" s="206"/>
      <c r="BZ323" s="206"/>
      <c r="CA323" s="207"/>
      <c r="CB323" s="96"/>
      <c r="CC323" s="96"/>
      <c r="CD323" s="208"/>
      <c r="CE323" s="209"/>
      <c r="CF323" s="210"/>
      <c r="CG323" s="96"/>
      <c r="CH323" s="96"/>
      <c r="CI323" s="205"/>
      <c r="CJ323" s="206"/>
      <c r="CK323" s="206"/>
      <c r="CL323" s="207"/>
      <c r="CM323" s="211"/>
      <c r="CN323" s="212"/>
      <c r="CO323" s="212"/>
      <c r="CP323" s="213"/>
      <c r="CQ323" s="96"/>
      <c r="CR323" s="96"/>
      <c r="CS323" s="96"/>
      <c r="CT323" s="96"/>
      <c r="CU323" s="96"/>
      <c r="CV323" s="96"/>
      <c r="CW323" s="96"/>
      <c r="CX323" s="101"/>
    </row>
    <row r="324" spans="1:105" s="24" customFormat="1" ht="32.25" customHeight="1" thickBot="1">
      <c r="A324" s="35"/>
      <c r="B324" s="250" t="s">
        <v>98</v>
      </c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252"/>
      <c r="N324" s="253" t="s">
        <v>98</v>
      </c>
      <c r="O324" s="254"/>
      <c r="P324" s="254"/>
      <c r="Q324" s="254"/>
      <c r="R324" s="254"/>
      <c r="S324" s="254"/>
      <c r="T324" s="254"/>
      <c r="U324" s="254"/>
      <c r="V324" s="25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54"/>
      <c r="AS324" s="254"/>
      <c r="AT324" s="254"/>
      <c r="AU324" s="254"/>
      <c r="AV324" s="254"/>
      <c r="AW324" s="254"/>
      <c r="AX324" s="254"/>
      <c r="AY324" s="254"/>
      <c r="AZ324" s="254"/>
      <c r="BA324" s="254"/>
      <c r="BB324" s="254"/>
      <c r="BC324" s="254"/>
      <c r="BD324" s="254"/>
      <c r="BE324" s="255"/>
      <c r="BF324" s="256" t="s">
        <v>64</v>
      </c>
      <c r="BG324" s="256"/>
      <c r="BH324" s="256"/>
      <c r="BI324" s="256"/>
      <c r="BJ324" s="256"/>
      <c r="BK324" s="256"/>
      <c r="BL324" s="256"/>
      <c r="BM324" s="256"/>
      <c r="BN324" s="256"/>
      <c r="BO324" s="256"/>
      <c r="BP324" s="256"/>
      <c r="BQ324" s="256"/>
      <c r="BR324" s="256"/>
      <c r="BS324" s="256"/>
      <c r="BT324" s="256"/>
      <c r="BU324" s="256"/>
      <c r="BV324" s="256"/>
      <c r="BW324" s="256"/>
      <c r="BX324" s="256"/>
      <c r="BY324" s="256"/>
      <c r="BZ324" s="256"/>
      <c r="CA324" s="256"/>
      <c r="CB324" s="256"/>
      <c r="CC324" s="256"/>
      <c r="CD324" s="256"/>
      <c r="CE324" s="256"/>
      <c r="CF324" s="256"/>
      <c r="CG324" s="256"/>
      <c r="CH324" s="256"/>
      <c r="CI324" s="256"/>
      <c r="CJ324" s="256"/>
      <c r="CK324" s="256"/>
      <c r="CL324" s="256"/>
      <c r="CM324" s="256"/>
      <c r="CN324" s="256"/>
      <c r="CO324" s="256"/>
      <c r="CP324" s="256"/>
      <c r="CQ324" s="257" t="s">
        <v>64</v>
      </c>
      <c r="CR324" s="258"/>
      <c r="CS324" s="258"/>
      <c r="CT324" s="258"/>
      <c r="CU324" s="258"/>
      <c r="CV324" s="258"/>
      <c r="CW324" s="258"/>
      <c r="CX324" s="259"/>
      <c r="CZ324" s="25"/>
    </row>
    <row r="325" spans="1:105" s="24" customFormat="1" ht="32.25" customHeight="1" thickBot="1">
      <c r="A325" s="3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260" t="s">
        <v>859</v>
      </c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F325" s="260"/>
      <c r="AG325" s="260"/>
      <c r="AH325" s="260"/>
      <c r="AI325" s="260"/>
      <c r="AJ325" s="260"/>
      <c r="AK325" s="260"/>
      <c r="AL325" s="260"/>
      <c r="AM325" s="260"/>
      <c r="AN325" s="260"/>
      <c r="AO325" s="260"/>
      <c r="AP325" s="260"/>
      <c r="AQ325" s="260"/>
      <c r="AR325" s="260"/>
      <c r="AS325" s="260"/>
      <c r="AT325" s="260"/>
      <c r="AU325" s="260"/>
      <c r="AV325" s="260"/>
      <c r="AW325" s="260"/>
      <c r="AX325" s="260"/>
      <c r="AY325" s="260"/>
      <c r="AZ325" s="260"/>
      <c r="BA325" s="260"/>
      <c r="BB325" s="260"/>
      <c r="BC325" s="260"/>
      <c r="BD325" s="260"/>
      <c r="BE325" s="261"/>
      <c r="BF325" s="262" t="s">
        <v>38</v>
      </c>
      <c r="BG325" s="263"/>
      <c r="BH325" s="263"/>
      <c r="BI325" s="263"/>
      <c r="BJ325" s="263"/>
      <c r="BK325" s="263"/>
      <c r="BL325" s="263"/>
      <c r="BM325" s="263"/>
      <c r="BN325" s="263"/>
      <c r="BO325" s="263"/>
      <c r="BP325" s="263"/>
      <c r="BQ325" s="263"/>
      <c r="BR325" s="263"/>
      <c r="BS325" s="263"/>
      <c r="BT325" s="263"/>
      <c r="BU325" s="263"/>
      <c r="BV325" s="263"/>
      <c r="BW325" s="263"/>
      <c r="BX325" s="263"/>
      <c r="BY325" s="263"/>
      <c r="BZ325" s="263"/>
      <c r="CA325" s="263"/>
      <c r="CB325" s="263"/>
      <c r="CC325" s="263"/>
      <c r="CD325" s="263"/>
      <c r="CE325" s="263"/>
      <c r="CF325" s="263"/>
      <c r="CG325" s="263"/>
      <c r="CH325" s="263"/>
      <c r="CI325" s="263"/>
      <c r="CJ325" s="263"/>
      <c r="CK325" s="263"/>
      <c r="CL325" s="263"/>
      <c r="CM325" s="263"/>
      <c r="CN325" s="263"/>
      <c r="CO325" s="263"/>
      <c r="CP325" s="264"/>
      <c r="CQ325" s="265" t="s">
        <v>48</v>
      </c>
      <c r="CR325" s="266"/>
      <c r="CS325" s="266"/>
      <c r="CT325" s="266"/>
      <c r="CU325" s="266"/>
      <c r="CV325" s="266"/>
      <c r="CW325" s="266"/>
      <c r="CX325" s="267"/>
      <c r="CZ325" s="25"/>
      <c r="DA325" s="26"/>
    </row>
    <row r="326" spans="1:105" s="24" customFormat="1" ht="32.25" customHeight="1" thickBot="1">
      <c r="A326" s="35"/>
      <c r="B326" s="37"/>
      <c r="C326" s="38"/>
      <c r="D326" s="38"/>
      <c r="E326" s="38"/>
      <c r="F326" s="38"/>
      <c r="G326" s="38"/>
      <c r="H326" s="268" t="s">
        <v>25</v>
      </c>
      <c r="I326" s="269"/>
      <c r="J326" s="269"/>
      <c r="K326" s="269"/>
      <c r="L326" s="269"/>
      <c r="M326" s="270"/>
      <c r="N326" s="271" t="s">
        <v>19</v>
      </c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  <c r="AA326" s="273"/>
      <c r="AB326" s="152"/>
      <c r="AC326" s="274" t="s">
        <v>18</v>
      </c>
      <c r="AD326" s="274"/>
      <c r="AE326" s="274"/>
      <c r="AF326" s="274"/>
      <c r="AG326" s="274"/>
      <c r="AH326" s="274"/>
      <c r="AI326" s="274"/>
      <c r="AJ326" s="274"/>
      <c r="AK326" s="274"/>
      <c r="AL326" s="274"/>
      <c r="AM326" s="274"/>
      <c r="AN326" s="275"/>
      <c r="AO326" s="271" t="s">
        <v>17</v>
      </c>
      <c r="AP326" s="272"/>
      <c r="AQ326" s="272"/>
      <c r="AR326" s="272"/>
      <c r="AS326" s="272"/>
      <c r="AT326" s="272"/>
      <c r="AU326" s="272"/>
      <c r="AV326" s="272"/>
      <c r="AW326" s="272"/>
      <c r="AX326" s="273"/>
      <c r="AY326" s="274" t="s">
        <v>16</v>
      </c>
      <c r="AZ326" s="274"/>
      <c r="BA326" s="274"/>
      <c r="BB326" s="274"/>
      <c r="BC326" s="275"/>
      <c r="BD326" s="276" t="s">
        <v>32</v>
      </c>
      <c r="BE326" s="277"/>
      <c r="BF326" s="280" t="s">
        <v>33</v>
      </c>
      <c r="BG326" s="281"/>
      <c r="BH326" s="281"/>
      <c r="BI326" s="281"/>
      <c r="BJ326" s="281"/>
      <c r="BK326" s="281"/>
      <c r="BL326" s="281"/>
      <c r="BM326" s="281"/>
      <c r="BN326" s="281"/>
      <c r="BO326" s="281"/>
      <c r="BP326" s="281"/>
      <c r="BQ326" s="281"/>
      <c r="BR326" s="281"/>
      <c r="BS326" s="281"/>
      <c r="BT326" s="281"/>
      <c r="BU326" s="281"/>
      <c r="BV326" s="281"/>
      <c r="BW326" s="282"/>
      <c r="BX326" s="283" t="s">
        <v>40</v>
      </c>
      <c r="BY326" s="284"/>
      <c r="BZ326" s="284"/>
      <c r="CA326" s="284"/>
      <c r="CB326" s="284"/>
      <c r="CC326" s="285"/>
      <c r="CD326" s="280" t="s">
        <v>42</v>
      </c>
      <c r="CE326" s="281"/>
      <c r="CF326" s="281"/>
      <c r="CG326" s="281"/>
      <c r="CH326" s="282"/>
      <c r="CI326" s="286" t="s">
        <v>41</v>
      </c>
      <c r="CJ326" s="274"/>
      <c r="CK326" s="274"/>
      <c r="CL326" s="274"/>
      <c r="CM326" s="274"/>
      <c r="CN326" s="275"/>
      <c r="CO326" s="287" t="s">
        <v>45</v>
      </c>
      <c r="CP326" s="288"/>
      <c r="CQ326" s="291" t="s">
        <v>46</v>
      </c>
      <c r="CR326" s="292"/>
      <c r="CS326" s="291" t="s">
        <v>47</v>
      </c>
      <c r="CT326" s="292"/>
      <c r="CU326" s="295" t="s">
        <v>6</v>
      </c>
      <c r="CV326" s="295" t="s">
        <v>7</v>
      </c>
      <c r="CW326" s="298" t="s">
        <v>49</v>
      </c>
      <c r="CX326" s="40"/>
      <c r="CZ326" s="25"/>
      <c r="DA326" s="26"/>
    </row>
    <row r="327" spans="1:105" s="24" customFormat="1" ht="32.25" customHeight="1" thickBot="1">
      <c r="A327" s="35"/>
      <c r="B327" s="41"/>
      <c r="C327" s="42"/>
      <c r="D327" s="42"/>
      <c r="E327" s="42"/>
      <c r="F327" s="42"/>
      <c r="G327" s="43"/>
      <c r="H327" s="246" t="s">
        <v>4</v>
      </c>
      <c r="I327" s="247"/>
      <c r="J327" s="246" t="s">
        <v>5</v>
      </c>
      <c r="K327" s="247"/>
      <c r="L327" s="44" t="s">
        <v>51</v>
      </c>
      <c r="M327" s="45" t="s">
        <v>52</v>
      </c>
      <c r="N327" s="216" t="s">
        <v>20</v>
      </c>
      <c r="O327" s="217"/>
      <c r="P327" s="217"/>
      <c r="Q327" s="218"/>
      <c r="R327" s="223" t="s">
        <v>21</v>
      </c>
      <c r="S327" s="224"/>
      <c r="T327" s="224"/>
      <c r="U327" s="239"/>
      <c r="V327" s="216" t="s">
        <v>22</v>
      </c>
      <c r="W327" s="217"/>
      <c r="X327" s="217"/>
      <c r="Y327" s="218"/>
      <c r="Z327" s="248" t="s">
        <v>9</v>
      </c>
      <c r="AA327" s="249"/>
      <c r="AB327" s="151"/>
      <c r="AC327" s="224" t="s">
        <v>26</v>
      </c>
      <c r="AD327" s="239"/>
      <c r="AE327" s="216" t="s">
        <v>27</v>
      </c>
      <c r="AF327" s="217"/>
      <c r="AG327" s="217"/>
      <c r="AH327" s="218"/>
      <c r="AI327" s="223" t="s">
        <v>28</v>
      </c>
      <c r="AJ327" s="224"/>
      <c r="AK327" s="224"/>
      <c r="AL327" s="239"/>
      <c r="AM327" s="248" t="s">
        <v>9</v>
      </c>
      <c r="AN327" s="249"/>
      <c r="AO327" s="223" t="s">
        <v>30</v>
      </c>
      <c r="AP327" s="224"/>
      <c r="AQ327" s="224"/>
      <c r="AR327" s="239"/>
      <c r="AS327" s="216" t="s">
        <v>31</v>
      </c>
      <c r="AT327" s="217"/>
      <c r="AU327" s="217"/>
      <c r="AV327" s="218"/>
      <c r="AW327" s="240" t="s">
        <v>9</v>
      </c>
      <c r="AX327" s="241"/>
      <c r="AY327" s="216" t="s">
        <v>29</v>
      </c>
      <c r="AZ327" s="217"/>
      <c r="BA327" s="218"/>
      <c r="BB327" s="242" t="s">
        <v>9</v>
      </c>
      <c r="BC327" s="243"/>
      <c r="BD327" s="278"/>
      <c r="BE327" s="279"/>
      <c r="BF327" s="244" t="s">
        <v>34</v>
      </c>
      <c r="BG327" s="245"/>
      <c r="BH327" s="245"/>
      <c r="BI327" s="245"/>
      <c r="BJ327" s="215" t="s">
        <v>35</v>
      </c>
      <c r="BK327" s="215"/>
      <c r="BL327" s="215"/>
      <c r="BM327" s="215"/>
      <c r="BN327" s="245" t="s">
        <v>36</v>
      </c>
      <c r="BO327" s="245"/>
      <c r="BP327" s="245"/>
      <c r="BQ327" s="245"/>
      <c r="BR327" s="245" t="s">
        <v>37</v>
      </c>
      <c r="BS327" s="245"/>
      <c r="BT327" s="245"/>
      <c r="BU327" s="245"/>
      <c r="BV327" s="214" t="s">
        <v>9</v>
      </c>
      <c r="BW327" s="215"/>
      <c r="BX327" s="216" t="s">
        <v>39</v>
      </c>
      <c r="BY327" s="217"/>
      <c r="BZ327" s="217"/>
      <c r="CA327" s="218"/>
      <c r="CB327" s="219" t="s">
        <v>9</v>
      </c>
      <c r="CC327" s="220"/>
      <c r="CD327" s="216" t="s">
        <v>43</v>
      </c>
      <c r="CE327" s="217"/>
      <c r="CF327" s="218"/>
      <c r="CG327" s="221" t="s">
        <v>9</v>
      </c>
      <c r="CH327" s="222"/>
      <c r="CI327" s="223" t="s">
        <v>44</v>
      </c>
      <c r="CJ327" s="224"/>
      <c r="CK327" s="224"/>
      <c r="CL327" s="225"/>
      <c r="CM327" s="226" t="s">
        <v>9</v>
      </c>
      <c r="CN327" s="227"/>
      <c r="CO327" s="289"/>
      <c r="CP327" s="290"/>
      <c r="CQ327" s="293"/>
      <c r="CR327" s="294"/>
      <c r="CS327" s="293"/>
      <c r="CT327" s="294"/>
      <c r="CU327" s="296"/>
      <c r="CV327" s="296"/>
      <c r="CW327" s="298"/>
      <c r="CX327" s="47"/>
      <c r="CZ327" s="25"/>
      <c r="DA327" s="26"/>
    </row>
    <row r="328" spans="1:105" s="24" customFormat="1" ht="32.25" customHeight="1" thickTop="1" thickBot="1">
      <c r="A328" s="35"/>
      <c r="B328" s="48" t="s">
        <v>0</v>
      </c>
      <c r="C328" s="49" t="s">
        <v>53</v>
      </c>
      <c r="D328" s="49" t="s">
        <v>54</v>
      </c>
      <c r="E328" s="50" t="s">
        <v>1</v>
      </c>
      <c r="F328" s="51" t="s">
        <v>2</v>
      </c>
      <c r="G328" s="52" t="s">
        <v>3</v>
      </c>
      <c r="H328" s="153" t="s">
        <v>10</v>
      </c>
      <c r="I328" s="54" t="s">
        <v>11</v>
      </c>
      <c r="J328" s="55" t="s">
        <v>10</v>
      </c>
      <c r="K328" s="54" t="s">
        <v>11</v>
      </c>
      <c r="L328" s="56" t="s">
        <v>15</v>
      </c>
      <c r="M328" s="57" t="s">
        <v>15</v>
      </c>
      <c r="N328" s="58" t="s">
        <v>23</v>
      </c>
      <c r="O328" s="59" t="s">
        <v>24</v>
      </c>
      <c r="P328" s="59" t="s">
        <v>10</v>
      </c>
      <c r="Q328" s="60" t="s">
        <v>11</v>
      </c>
      <c r="R328" s="58" t="s">
        <v>23</v>
      </c>
      <c r="S328" s="59" t="s">
        <v>24</v>
      </c>
      <c r="T328" s="59" t="s">
        <v>10</v>
      </c>
      <c r="U328" s="60" t="s">
        <v>11</v>
      </c>
      <c r="V328" s="58" t="s">
        <v>23</v>
      </c>
      <c r="W328" s="59" t="s">
        <v>24</v>
      </c>
      <c r="X328" s="59" t="s">
        <v>10</v>
      </c>
      <c r="Y328" s="60" t="s">
        <v>11</v>
      </c>
      <c r="Z328" s="61" t="s">
        <v>10</v>
      </c>
      <c r="AA328" s="62" t="s">
        <v>11</v>
      </c>
      <c r="AB328" s="59" t="s">
        <v>24</v>
      </c>
      <c r="AC328" s="63" t="s">
        <v>10</v>
      </c>
      <c r="AD328" s="60" t="s">
        <v>11</v>
      </c>
      <c r="AE328" s="58" t="s">
        <v>23</v>
      </c>
      <c r="AF328" s="59" t="s">
        <v>24</v>
      </c>
      <c r="AG328" s="64" t="s">
        <v>10</v>
      </c>
      <c r="AH328" s="65" t="s">
        <v>11</v>
      </c>
      <c r="AI328" s="58" t="s">
        <v>23</v>
      </c>
      <c r="AJ328" s="59" t="s">
        <v>24</v>
      </c>
      <c r="AK328" s="66" t="s">
        <v>10</v>
      </c>
      <c r="AL328" s="67" t="s">
        <v>11</v>
      </c>
      <c r="AM328" s="68" t="s">
        <v>10</v>
      </c>
      <c r="AN328" s="69" t="s">
        <v>11</v>
      </c>
      <c r="AO328" s="58" t="s">
        <v>23</v>
      </c>
      <c r="AP328" s="59" t="s">
        <v>24</v>
      </c>
      <c r="AQ328" s="70" t="s">
        <v>10</v>
      </c>
      <c r="AR328" s="65" t="s">
        <v>11</v>
      </c>
      <c r="AS328" s="58" t="s">
        <v>23</v>
      </c>
      <c r="AT328" s="59" t="s">
        <v>24</v>
      </c>
      <c r="AU328" s="66" t="s">
        <v>10</v>
      </c>
      <c r="AV328" s="67" t="s">
        <v>11</v>
      </c>
      <c r="AW328" s="71" t="s">
        <v>10</v>
      </c>
      <c r="AX328" s="72" t="s">
        <v>11</v>
      </c>
      <c r="AY328" s="63" t="s">
        <v>24</v>
      </c>
      <c r="AZ328" s="66" t="s">
        <v>10</v>
      </c>
      <c r="BA328" s="67" t="s">
        <v>11</v>
      </c>
      <c r="BB328" s="71" t="s">
        <v>10</v>
      </c>
      <c r="BC328" s="73" t="s">
        <v>11</v>
      </c>
      <c r="BD328" s="74" t="s">
        <v>10</v>
      </c>
      <c r="BE328" s="75" t="s">
        <v>11</v>
      </c>
      <c r="BF328" s="76" t="s">
        <v>23</v>
      </c>
      <c r="BG328" s="59" t="s">
        <v>24</v>
      </c>
      <c r="BH328" s="59" t="s">
        <v>10</v>
      </c>
      <c r="BI328" s="60" t="s">
        <v>11</v>
      </c>
      <c r="BJ328" s="58" t="s">
        <v>23</v>
      </c>
      <c r="BK328" s="59" t="s">
        <v>24</v>
      </c>
      <c r="BL328" s="59" t="s">
        <v>10</v>
      </c>
      <c r="BM328" s="60" t="s">
        <v>11</v>
      </c>
      <c r="BN328" s="58" t="s">
        <v>23</v>
      </c>
      <c r="BO328" s="59" t="s">
        <v>24</v>
      </c>
      <c r="BP328" s="59" t="s">
        <v>10</v>
      </c>
      <c r="BQ328" s="60" t="s">
        <v>11</v>
      </c>
      <c r="BR328" s="58" t="s">
        <v>23</v>
      </c>
      <c r="BS328" s="59" t="s">
        <v>24</v>
      </c>
      <c r="BT328" s="59" t="s">
        <v>10</v>
      </c>
      <c r="BU328" s="60" t="s">
        <v>11</v>
      </c>
      <c r="BV328" s="77" t="s">
        <v>10</v>
      </c>
      <c r="BW328" s="62" t="s">
        <v>11</v>
      </c>
      <c r="BX328" s="58" t="s">
        <v>23</v>
      </c>
      <c r="BY328" s="59" t="s">
        <v>24</v>
      </c>
      <c r="BZ328" s="64" t="s">
        <v>10</v>
      </c>
      <c r="CA328" s="67" t="s">
        <v>11</v>
      </c>
      <c r="CB328" s="78" t="s">
        <v>10</v>
      </c>
      <c r="CC328" s="79" t="s">
        <v>11</v>
      </c>
      <c r="CD328" s="80" t="s">
        <v>24</v>
      </c>
      <c r="CE328" s="70" t="s">
        <v>10</v>
      </c>
      <c r="CF328" s="67" t="s">
        <v>11</v>
      </c>
      <c r="CG328" s="68" t="s">
        <v>10</v>
      </c>
      <c r="CH328" s="69" t="s">
        <v>11</v>
      </c>
      <c r="CI328" s="58" t="s">
        <v>23</v>
      </c>
      <c r="CJ328" s="59" t="s">
        <v>24</v>
      </c>
      <c r="CK328" s="70" t="s">
        <v>10</v>
      </c>
      <c r="CL328" s="67" t="s">
        <v>11</v>
      </c>
      <c r="CM328" s="81" t="s">
        <v>10</v>
      </c>
      <c r="CN328" s="82" t="s">
        <v>11</v>
      </c>
      <c r="CO328" s="83" t="s">
        <v>10</v>
      </c>
      <c r="CP328" s="84" t="s">
        <v>11</v>
      </c>
      <c r="CQ328" s="85" t="s">
        <v>10</v>
      </c>
      <c r="CR328" s="86" t="s">
        <v>11</v>
      </c>
      <c r="CS328" s="87" t="s">
        <v>10</v>
      </c>
      <c r="CT328" s="85" t="s">
        <v>11</v>
      </c>
      <c r="CU328" s="297"/>
      <c r="CV328" s="297"/>
      <c r="CW328" s="299"/>
      <c r="CX328" s="88" t="s">
        <v>8</v>
      </c>
      <c r="CZ328" s="25"/>
      <c r="DA328" s="26"/>
    </row>
    <row r="329" spans="1:105" ht="34.5" customHeight="1" thickBot="1">
      <c r="B329" s="1">
        <v>1</v>
      </c>
      <c r="C329" s="186" t="s">
        <v>513</v>
      </c>
      <c r="D329" s="138" t="s">
        <v>514</v>
      </c>
      <c r="E329" s="14" t="s">
        <v>785</v>
      </c>
      <c r="F329" s="27">
        <v>36499</v>
      </c>
      <c r="G329" s="17" t="s">
        <v>790</v>
      </c>
      <c r="H329" s="28">
        <v>14.39</v>
      </c>
      <c r="I329" s="29">
        <v>30</v>
      </c>
      <c r="J329" s="30">
        <v>14.85</v>
      </c>
      <c r="K329" s="31">
        <v>30</v>
      </c>
      <c r="L329" s="18">
        <f>(H329+J329)/2</f>
        <v>14.620000000000001</v>
      </c>
      <c r="M329" s="19">
        <f>IF(L329&gt;=10,60,I329+K329)</f>
        <v>60</v>
      </c>
      <c r="N329" s="140">
        <v>19</v>
      </c>
      <c r="O329" s="141">
        <v>20</v>
      </c>
      <c r="P329" s="120">
        <f>(N329+O329)/2</f>
        <v>19.5</v>
      </c>
      <c r="Q329" s="121">
        <f>IF(P329&gt;=10,6,0)</f>
        <v>6</v>
      </c>
      <c r="R329" s="122">
        <v>13.5</v>
      </c>
      <c r="S329" s="123">
        <v>12.5</v>
      </c>
      <c r="T329" s="120">
        <f>(R329+S329)/2</f>
        <v>13</v>
      </c>
      <c r="U329" s="121">
        <f>IF(T329&gt;=10,6,0)</f>
        <v>6</v>
      </c>
      <c r="V329" s="122">
        <v>12</v>
      </c>
      <c r="W329" s="123">
        <v>8</v>
      </c>
      <c r="X329" s="120">
        <f>(V329+W329)/2</f>
        <v>10</v>
      </c>
      <c r="Y329" s="121">
        <f>IF(X329&gt;=10,5,0)</f>
        <v>5</v>
      </c>
      <c r="Z329" s="124">
        <f>((P329*2)+(T329*2)+(X329*2))/6</f>
        <v>14.166666666666666</v>
      </c>
      <c r="AA329" s="125">
        <f>IF(Z329&gt;=10,17,Q329+U329+Y329)</f>
        <v>17</v>
      </c>
      <c r="AB329" s="123">
        <v>16.5</v>
      </c>
      <c r="AC329" s="126">
        <f>AB329</f>
        <v>16.5</v>
      </c>
      <c r="AD329" s="127">
        <f>IF(AC329&gt;=10,3,0)</f>
        <v>3</v>
      </c>
      <c r="AE329" s="122">
        <v>13.5</v>
      </c>
      <c r="AF329" s="123">
        <v>6.5</v>
      </c>
      <c r="AG329" s="120">
        <f>(AE329+AF329)/2</f>
        <v>10</v>
      </c>
      <c r="AH329" s="121">
        <f>IF(AG329&gt;=10,3,0)</f>
        <v>3</v>
      </c>
      <c r="AI329" s="122">
        <v>10</v>
      </c>
      <c r="AJ329" s="123">
        <v>5</v>
      </c>
      <c r="AK329" s="120">
        <f>(AI329+AJ329)/2</f>
        <v>7.5</v>
      </c>
      <c r="AL329" s="121">
        <f>IF(AK329&gt;=10,3,0)</f>
        <v>0</v>
      </c>
      <c r="AM329" s="128">
        <f>(AC329+(AG329*2)+(AK329*2))/5</f>
        <v>10.3</v>
      </c>
      <c r="AN329" s="129">
        <f>IF(AM329&gt;=10,9,AL329+AH329+AD329)</f>
        <v>9</v>
      </c>
      <c r="AO329" s="122">
        <v>12</v>
      </c>
      <c r="AP329" s="123">
        <v>3</v>
      </c>
      <c r="AQ329" s="120">
        <f>(AO329+AP329)/2</f>
        <v>7.5</v>
      </c>
      <c r="AR329" s="121">
        <f>IF(AQ329&gt;=10,2,0)</f>
        <v>0</v>
      </c>
      <c r="AS329" s="122">
        <v>12</v>
      </c>
      <c r="AT329" s="123">
        <v>14</v>
      </c>
      <c r="AU329" s="120">
        <f>(AS329+AT329)/2</f>
        <v>13</v>
      </c>
      <c r="AV329" s="121">
        <f>IF(AU329&gt;=10,1,0)</f>
        <v>1</v>
      </c>
      <c r="AW329" s="128">
        <f>(AU329+(AQ329*2))/3</f>
        <v>9.3333333333333339</v>
      </c>
      <c r="AX329" s="129">
        <f>IF(AW329&gt;=10,3,AV329+AR329)</f>
        <v>1</v>
      </c>
      <c r="AY329" s="130">
        <v>12.5</v>
      </c>
      <c r="AZ329" s="131">
        <f>AY329</f>
        <v>12.5</v>
      </c>
      <c r="BA329" s="132">
        <f>IF(AZ329&gt;=10,1,0)</f>
        <v>1</v>
      </c>
      <c r="BB329" s="128">
        <f>AZ329</f>
        <v>12.5</v>
      </c>
      <c r="BC329" s="129">
        <f>BA329</f>
        <v>1</v>
      </c>
      <c r="BD329" s="133">
        <f>((P329*2)+(T329*2)+(X329*2)+AC329+(AG329*2)+(AK329*2)+(AQ329*2)+AU329+AZ329)/15</f>
        <v>11.8</v>
      </c>
      <c r="BE329" s="134">
        <f>IF(BD329&gt;=10,30,BC329+AX329+AN329+AA329)</f>
        <v>30</v>
      </c>
      <c r="BF329" s="140"/>
      <c r="BG329" s="141"/>
      <c r="BH329" s="142">
        <f>(BF329+BG329)/2</f>
        <v>0</v>
      </c>
      <c r="BI329" s="143">
        <f>IF(BH329&gt;=10,5,0)</f>
        <v>0</v>
      </c>
      <c r="BJ329" s="140"/>
      <c r="BK329" s="141"/>
      <c r="BL329" s="142">
        <f>(BJ329+BK329)/2</f>
        <v>0</v>
      </c>
      <c r="BM329" s="143">
        <f>IF(BL329&gt;=10,5,0)</f>
        <v>0</v>
      </c>
      <c r="BN329" s="140"/>
      <c r="BO329" s="141"/>
      <c r="BP329" s="142">
        <f>(BN329+BO329)/2</f>
        <v>0</v>
      </c>
      <c r="BQ329" s="143">
        <f>IF(BP329&gt;=10,5,0)</f>
        <v>0</v>
      </c>
      <c r="BR329" s="140"/>
      <c r="BS329" s="141"/>
      <c r="BT329" s="142">
        <f>(BR329+BS329)/2</f>
        <v>0</v>
      </c>
      <c r="BU329" s="143">
        <f>IF(BT329&gt;=10,5,0)</f>
        <v>0</v>
      </c>
      <c r="BV329" s="144">
        <f>((BT329*2)+(BP329*2)+(BL329*2)+(BH329*2))/8</f>
        <v>0</v>
      </c>
      <c r="BW329" s="145">
        <f>IF(BV329&gt;=10,20,BU329+BQ329+BM329+BI329)</f>
        <v>0</v>
      </c>
      <c r="BX329" s="140"/>
      <c r="BY329" s="141"/>
      <c r="BZ329" s="142">
        <f>(BX329+BY329)/2</f>
        <v>0</v>
      </c>
      <c r="CA329" s="143">
        <f>IF(BZ329&gt;=10,5,0)</f>
        <v>0</v>
      </c>
      <c r="CB329" s="146">
        <f>BZ329</f>
        <v>0</v>
      </c>
      <c r="CC329" s="145">
        <f>CA329</f>
        <v>0</v>
      </c>
      <c r="CD329" s="141"/>
      <c r="CE329" s="147">
        <f>CD329</f>
        <v>0</v>
      </c>
      <c r="CF329" s="148">
        <f>IF(CE329&gt;=10,2,0)</f>
        <v>0</v>
      </c>
      <c r="CG329" s="146">
        <f>CE329</f>
        <v>0</v>
      </c>
      <c r="CH329" s="145">
        <f>CF329</f>
        <v>0</v>
      </c>
      <c r="CI329" s="140"/>
      <c r="CJ329" s="141"/>
      <c r="CK329" s="142">
        <f>(CI329+CJ329)/2</f>
        <v>0</v>
      </c>
      <c r="CL329" s="143">
        <f>IF(CK329&gt;=10,3,0)</f>
        <v>0</v>
      </c>
      <c r="CM329" s="146">
        <f>CK329</f>
        <v>0</v>
      </c>
      <c r="CN329" s="145">
        <f>CL329</f>
        <v>0</v>
      </c>
      <c r="CO329" s="21">
        <f>((CK329*2)+CE329+(BZ329*2)+(BT329*2)+(BP329*2)+(BL329*2)+(BH329*2))/13</f>
        <v>0</v>
      </c>
      <c r="CP329" s="22">
        <f>IF(CO329&gt;=10,30,CN329+CH329+CC329+BW329)</f>
        <v>0</v>
      </c>
      <c r="CQ329" s="2">
        <f t="shared" ref="CQ329:CQ365" si="448">BD329</f>
        <v>11.8</v>
      </c>
      <c r="CR329" s="3">
        <f t="shared" ref="CR329:CR365" si="449">IF(CU329&gt;=10,30,BE329)</f>
        <v>30</v>
      </c>
      <c r="CS329" s="4">
        <f t="shared" ref="CS329:CS365" si="450">CO329</f>
        <v>0</v>
      </c>
      <c r="CT329" s="5">
        <f t="shared" ref="CT329:CT365" si="451">IF(CU329&gt;=10,30,CP329)</f>
        <v>0</v>
      </c>
      <c r="CU329" s="23">
        <f t="shared" ref="CU329:CU365" si="452">(CS329+CQ329)/2</f>
        <v>5.9</v>
      </c>
      <c r="CV329" s="6">
        <f t="shared" ref="CV329:CV365" si="453">IF(CU329&gt;=10,60,CT329+CR329)</f>
        <v>30</v>
      </c>
      <c r="CW329" s="20">
        <f>(M329+CV329)</f>
        <v>90</v>
      </c>
      <c r="CX329" s="9" t="str">
        <f>IF(CW329=120,"ناجح(ة) دورة1","مؤجل(ة)")</f>
        <v>مؤجل(ة)</v>
      </c>
      <c r="CY329" s="10"/>
      <c r="CZ329" s="15"/>
      <c r="DA329" s="12"/>
    </row>
    <row r="330" spans="1:105" ht="29.25" customHeight="1" thickBot="1">
      <c r="B330" s="1">
        <f>B329+1</f>
        <v>2</v>
      </c>
      <c r="C330" s="184" t="s">
        <v>515</v>
      </c>
      <c r="D330" s="138" t="s">
        <v>516</v>
      </c>
      <c r="E330" s="13" t="s">
        <v>786</v>
      </c>
      <c r="F330" s="32">
        <v>36152</v>
      </c>
      <c r="G330" s="33" t="s">
        <v>790</v>
      </c>
      <c r="H330" s="28">
        <v>10</v>
      </c>
      <c r="I330" s="29">
        <v>30</v>
      </c>
      <c r="J330" s="30">
        <v>10</v>
      </c>
      <c r="K330" s="31">
        <v>30</v>
      </c>
      <c r="L330" s="18">
        <f t="shared" ref="L330:L365" si="454">(H330+J330)/2</f>
        <v>10</v>
      </c>
      <c r="M330" s="19">
        <f t="shared" ref="M330:M365" si="455">IF(L330&gt;=10,60,I330+K330)</f>
        <v>60</v>
      </c>
      <c r="N330" s="149">
        <v>9.5</v>
      </c>
      <c r="O330" s="150">
        <v>6</v>
      </c>
      <c r="P330" s="120">
        <f t="shared" ref="P330:P365" si="456">(N330+O330)/2</f>
        <v>7.75</v>
      </c>
      <c r="Q330" s="121">
        <f t="shared" ref="Q330:Q365" si="457">IF(P330&gt;=10,6,0)</f>
        <v>0</v>
      </c>
      <c r="R330" s="135">
        <v>13</v>
      </c>
      <c r="S330" s="136">
        <v>10</v>
      </c>
      <c r="T330" s="120">
        <f t="shared" ref="T330:T365" si="458">(R330+S330)/2</f>
        <v>11.5</v>
      </c>
      <c r="U330" s="121">
        <f t="shared" ref="U330:U365" si="459">IF(T330&gt;=10,6,0)</f>
        <v>6</v>
      </c>
      <c r="V330" s="135">
        <v>10.5</v>
      </c>
      <c r="W330" s="136">
        <v>5.75</v>
      </c>
      <c r="X330" s="120">
        <f t="shared" ref="X330:X365" si="460">(V330+W330)/2</f>
        <v>8.125</v>
      </c>
      <c r="Y330" s="121">
        <f t="shared" ref="Y330:Y365" si="461">IF(X330&gt;=10,5,0)</f>
        <v>0</v>
      </c>
      <c r="Z330" s="124">
        <f t="shared" ref="Z330:Z365" si="462">((P330*2)+(T330*2)+(X330*2))/6</f>
        <v>9.125</v>
      </c>
      <c r="AA330" s="125">
        <f t="shared" ref="AA330:AA365" si="463">IF(Z330&gt;=10,17,Q330+U330+Y330)</f>
        <v>6</v>
      </c>
      <c r="AB330" s="136">
        <v>10.5</v>
      </c>
      <c r="AC330" s="126">
        <f t="shared" ref="AC330:AC365" si="464">AB330</f>
        <v>10.5</v>
      </c>
      <c r="AD330" s="127">
        <f t="shared" ref="AD330:AD365" si="465">IF(AC330&gt;=10,3,0)</f>
        <v>3</v>
      </c>
      <c r="AE330" s="135">
        <v>12</v>
      </c>
      <c r="AF330" s="136">
        <v>1</v>
      </c>
      <c r="AG330" s="120">
        <f t="shared" ref="AG330:AG365" si="466">(AE330+AF330)/2</f>
        <v>6.5</v>
      </c>
      <c r="AH330" s="121">
        <f t="shared" ref="AH330:AH365" si="467">IF(AG330&gt;=10,3,0)</f>
        <v>0</v>
      </c>
      <c r="AI330" s="135">
        <v>7</v>
      </c>
      <c r="AJ330" s="136">
        <v>1</v>
      </c>
      <c r="AK330" s="120">
        <f t="shared" ref="AK330:AK365" si="468">(AI330+AJ330)/2</f>
        <v>4</v>
      </c>
      <c r="AL330" s="121">
        <f t="shared" ref="AL330:AL365" si="469">IF(AK330&gt;=10,3,0)</f>
        <v>0</v>
      </c>
      <c r="AM330" s="128">
        <f t="shared" ref="AM330:AM365" si="470">(AC330+(AG330*2)+(AK330*2))/5</f>
        <v>6.3</v>
      </c>
      <c r="AN330" s="129">
        <f t="shared" ref="AN330:AN365" si="471">IF(AM330&gt;=10,9,AL330+AH330+AD330)</f>
        <v>3</v>
      </c>
      <c r="AO330" s="135">
        <v>12</v>
      </c>
      <c r="AP330" s="136">
        <v>3</v>
      </c>
      <c r="AQ330" s="120">
        <f t="shared" ref="AQ330:AQ365" si="472">(AO330+AP330)/2</f>
        <v>7.5</v>
      </c>
      <c r="AR330" s="121">
        <f t="shared" ref="AR330:AR365" si="473">IF(AQ330&gt;=10,2,0)</f>
        <v>0</v>
      </c>
      <c r="AS330" s="135">
        <v>11</v>
      </c>
      <c r="AT330" s="136">
        <v>11</v>
      </c>
      <c r="AU330" s="120">
        <f t="shared" ref="AU330:AU365" si="474">(AS330+AT330)/2</f>
        <v>11</v>
      </c>
      <c r="AV330" s="121">
        <f t="shared" ref="AV330:AV365" si="475">IF(AU330&gt;=10,1,0)</f>
        <v>1</v>
      </c>
      <c r="AW330" s="128">
        <f t="shared" ref="AW330:AW365" si="476">(AU330+(AQ330*2))/3</f>
        <v>8.6666666666666661</v>
      </c>
      <c r="AX330" s="129">
        <f t="shared" ref="AX330:AX365" si="477">IF(AW330&gt;=10,3,AV330+AR330)</f>
        <v>1</v>
      </c>
      <c r="AY330" s="137">
        <v>8.5</v>
      </c>
      <c r="AZ330" s="131">
        <f t="shared" ref="AZ330:AZ365" si="478">AY330</f>
        <v>8.5</v>
      </c>
      <c r="BA330" s="132">
        <f t="shared" ref="BA330:BA365" si="479">IF(AZ330&gt;=10,1,0)</f>
        <v>0</v>
      </c>
      <c r="BB330" s="128">
        <f t="shared" ref="BB330:BB365" si="480">AZ330</f>
        <v>8.5</v>
      </c>
      <c r="BC330" s="129">
        <f t="shared" ref="BC330:BC365" si="481">BA330</f>
        <v>0</v>
      </c>
      <c r="BD330" s="133">
        <f t="shared" ref="BD330:BD365" si="482">((P330*2)+(T330*2)+(X330*2)+AC330+(AG330*2)+(AK330*2)+(AQ330*2)+AU330+AZ330)/15</f>
        <v>8.0500000000000007</v>
      </c>
      <c r="BE330" s="134">
        <f t="shared" ref="BE330:BE365" si="483">IF(BD330&gt;=10,30,BC330+AX330+AN330+AA330)</f>
        <v>10</v>
      </c>
      <c r="BF330" s="149"/>
      <c r="BG330" s="150"/>
      <c r="BH330" s="142">
        <f t="shared" ref="BH330:BH365" si="484">(BF330+BG330)/2</f>
        <v>0</v>
      </c>
      <c r="BI330" s="143">
        <f t="shared" ref="BI330:BI365" si="485">IF(BH330&gt;=10,5,0)</f>
        <v>0</v>
      </c>
      <c r="BJ330" s="149"/>
      <c r="BK330" s="150"/>
      <c r="BL330" s="142">
        <f t="shared" ref="BL330:BL365" si="486">(BJ330+BK330)/2</f>
        <v>0</v>
      </c>
      <c r="BM330" s="143">
        <f t="shared" ref="BM330:BM365" si="487">IF(BL330&gt;=10,5,0)</f>
        <v>0</v>
      </c>
      <c r="BN330" s="149"/>
      <c r="BO330" s="150"/>
      <c r="BP330" s="142">
        <f>(BN330+BO330)/2</f>
        <v>0</v>
      </c>
      <c r="BQ330" s="143">
        <f>IF(BP330&gt;=10,5,0)</f>
        <v>0</v>
      </c>
      <c r="BR330" s="149"/>
      <c r="BS330" s="150"/>
      <c r="BT330" s="142">
        <f t="shared" ref="BT330:BT365" si="488">(BR330+BS330)/2</f>
        <v>0</v>
      </c>
      <c r="BU330" s="143">
        <f t="shared" ref="BU330:BU365" si="489">IF(BT330&gt;=10,5,0)</f>
        <v>0</v>
      </c>
      <c r="BV330" s="144">
        <f t="shared" ref="BV330:BV365" si="490">((BT330*2)+(BP330*2)+(BL330*2)+(BH330*2))/8</f>
        <v>0</v>
      </c>
      <c r="BW330" s="145">
        <f t="shared" ref="BW330:BW365" si="491">IF(BV330&gt;=10,20,BU330+BQ330+BM330+BI330)</f>
        <v>0</v>
      </c>
      <c r="BX330" s="149"/>
      <c r="BY330" s="150"/>
      <c r="BZ330" s="142">
        <f t="shared" ref="BZ330:BZ365" si="492">(BX330+BY330)/2</f>
        <v>0</v>
      </c>
      <c r="CA330" s="143">
        <f t="shared" ref="CA330:CA365" si="493">IF(BZ330&gt;=10,5,0)</f>
        <v>0</v>
      </c>
      <c r="CB330" s="146">
        <f t="shared" ref="CB330:CB365" si="494">BZ330</f>
        <v>0</v>
      </c>
      <c r="CC330" s="145">
        <f t="shared" ref="CC330:CC365" si="495">CA330</f>
        <v>0</v>
      </c>
      <c r="CD330" s="150"/>
      <c r="CE330" s="147">
        <f t="shared" ref="CE330:CE365" si="496">CD330</f>
        <v>0</v>
      </c>
      <c r="CF330" s="148">
        <f t="shared" ref="CF330:CF365" si="497">IF(CE330&gt;=10,2,0)</f>
        <v>0</v>
      </c>
      <c r="CG330" s="146">
        <f t="shared" ref="CG330:CG365" si="498">CE330</f>
        <v>0</v>
      </c>
      <c r="CH330" s="145">
        <f t="shared" ref="CH330:CH365" si="499">CF330</f>
        <v>0</v>
      </c>
      <c r="CI330" s="149"/>
      <c r="CJ330" s="150"/>
      <c r="CK330" s="142">
        <f t="shared" ref="CK330:CK365" si="500">(CI330+CJ330)/2</f>
        <v>0</v>
      </c>
      <c r="CL330" s="143">
        <f t="shared" ref="CL330:CL365" si="501">IF(CK330&gt;=10,3,0)</f>
        <v>0</v>
      </c>
      <c r="CM330" s="146">
        <f t="shared" ref="CM330:CM365" si="502">CK330</f>
        <v>0</v>
      </c>
      <c r="CN330" s="145">
        <f t="shared" ref="CN330:CN365" si="503">CL330</f>
        <v>0</v>
      </c>
      <c r="CO330" s="21">
        <f t="shared" ref="CO330:CO365" si="504">((CK330*2)+CE330+(BZ330*2)+(BT330*2)+(BP330*2)+(BL330*2)+(BH330*2))/13</f>
        <v>0</v>
      </c>
      <c r="CP330" s="22">
        <f t="shared" ref="CP330:CP365" si="505">IF(CO330&gt;=10,30,CN330+CH330+CC330+BW330)</f>
        <v>0</v>
      </c>
      <c r="CQ330" s="2">
        <f t="shared" si="448"/>
        <v>8.0500000000000007</v>
      </c>
      <c r="CR330" s="3">
        <f t="shared" si="449"/>
        <v>10</v>
      </c>
      <c r="CS330" s="4">
        <f t="shared" si="450"/>
        <v>0</v>
      </c>
      <c r="CT330" s="5">
        <f t="shared" si="451"/>
        <v>0</v>
      </c>
      <c r="CU330" s="23">
        <f t="shared" si="452"/>
        <v>4.0250000000000004</v>
      </c>
      <c r="CV330" s="6">
        <f t="shared" si="453"/>
        <v>10</v>
      </c>
      <c r="CW330" s="20">
        <f t="shared" ref="CW330:CW365" si="506">(M330+CV330)</f>
        <v>70</v>
      </c>
      <c r="CX330" s="9" t="str">
        <f t="shared" ref="CX330:CX364" si="507">IF(CW330=120,"ناجح(ة) دورة1","مؤجل(ة)")</f>
        <v>مؤجل(ة)</v>
      </c>
      <c r="CY330" s="10"/>
      <c r="CZ330" s="15"/>
      <c r="DA330" s="12"/>
    </row>
    <row r="331" spans="1:105" ht="29.25" customHeight="1" thickBot="1">
      <c r="B331" s="1">
        <f t="shared" ref="B331:B364" si="508">B330+1</f>
        <v>3</v>
      </c>
      <c r="C331" s="187" t="s">
        <v>517</v>
      </c>
      <c r="D331" s="138" t="s">
        <v>518</v>
      </c>
      <c r="E331" s="13" t="s">
        <v>854</v>
      </c>
      <c r="F331" s="32">
        <v>35898</v>
      </c>
      <c r="G331" s="33" t="s">
        <v>790</v>
      </c>
      <c r="H331" s="28">
        <v>9.5</v>
      </c>
      <c r="I331" s="29">
        <v>30</v>
      </c>
      <c r="J331" s="30">
        <v>10.95</v>
      </c>
      <c r="K331" s="31">
        <v>30</v>
      </c>
      <c r="L331" s="18">
        <f t="shared" si="454"/>
        <v>10.225</v>
      </c>
      <c r="M331" s="19">
        <f t="shared" si="455"/>
        <v>60</v>
      </c>
      <c r="N331" s="149">
        <v>11</v>
      </c>
      <c r="O331" s="150">
        <v>11</v>
      </c>
      <c r="P331" s="120">
        <f t="shared" si="456"/>
        <v>11</v>
      </c>
      <c r="Q331" s="121">
        <f t="shared" si="457"/>
        <v>6</v>
      </c>
      <c r="R331" s="135">
        <v>11.13</v>
      </c>
      <c r="S331" s="136">
        <v>11.13</v>
      </c>
      <c r="T331" s="120">
        <f t="shared" si="458"/>
        <v>11.13</v>
      </c>
      <c r="U331" s="121">
        <f t="shared" si="459"/>
        <v>6</v>
      </c>
      <c r="V331" s="135">
        <v>16.5</v>
      </c>
      <c r="W331" s="136">
        <v>7</v>
      </c>
      <c r="X331" s="120">
        <f t="shared" si="460"/>
        <v>11.75</v>
      </c>
      <c r="Y331" s="121">
        <f t="shared" si="461"/>
        <v>5</v>
      </c>
      <c r="Z331" s="124">
        <f t="shared" si="462"/>
        <v>11.293333333333335</v>
      </c>
      <c r="AA331" s="125">
        <f t="shared" si="463"/>
        <v>17</v>
      </c>
      <c r="AB331" s="136">
        <v>11</v>
      </c>
      <c r="AC331" s="126">
        <f t="shared" si="464"/>
        <v>11</v>
      </c>
      <c r="AD331" s="127">
        <f t="shared" si="465"/>
        <v>3</v>
      </c>
      <c r="AE331" s="135">
        <v>10.25</v>
      </c>
      <c r="AF331" s="136">
        <v>10.25</v>
      </c>
      <c r="AG331" s="120">
        <f t="shared" si="466"/>
        <v>10.25</v>
      </c>
      <c r="AH331" s="121">
        <f t="shared" si="467"/>
        <v>3</v>
      </c>
      <c r="AI331" s="135">
        <v>10</v>
      </c>
      <c r="AJ331" s="136">
        <v>8.5</v>
      </c>
      <c r="AK331" s="120">
        <f t="shared" si="468"/>
        <v>9.25</v>
      </c>
      <c r="AL331" s="121">
        <f t="shared" si="469"/>
        <v>0</v>
      </c>
      <c r="AM331" s="128">
        <f t="shared" si="470"/>
        <v>10</v>
      </c>
      <c r="AN331" s="129">
        <f t="shared" si="471"/>
        <v>9</v>
      </c>
      <c r="AO331" s="135">
        <v>12</v>
      </c>
      <c r="AP331" s="136">
        <v>5</v>
      </c>
      <c r="AQ331" s="120">
        <f t="shared" si="472"/>
        <v>8.5</v>
      </c>
      <c r="AR331" s="121">
        <f t="shared" si="473"/>
        <v>0</v>
      </c>
      <c r="AS331" s="135">
        <v>12</v>
      </c>
      <c r="AT331" s="136">
        <v>12</v>
      </c>
      <c r="AU331" s="120">
        <f t="shared" si="474"/>
        <v>12</v>
      </c>
      <c r="AV331" s="121">
        <f t="shared" si="475"/>
        <v>1</v>
      </c>
      <c r="AW331" s="128">
        <f t="shared" si="476"/>
        <v>9.6666666666666661</v>
      </c>
      <c r="AX331" s="129">
        <f t="shared" si="477"/>
        <v>1</v>
      </c>
      <c r="AY331" s="137">
        <v>12</v>
      </c>
      <c r="AZ331" s="131">
        <f t="shared" si="478"/>
        <v>12</v>
      </c>
      <c r="BA331" s="132">
        <f t="shared" si="479"/>
        <v>1</v>
      </c>
      <c r="BB331" s="128">
        <f t="shared" si="480"/>
        <v>12</v>
      </c>
      <c r="BC331" s="129">
        <f t="shared" si="481"/>
        <v>1</v>
      </c>
      <c r="BD331" s="133">
        <f t="shared" si="482"/>
        <v>10.584</v>
      </c>
      <c r="BE331" s="134">
        <f t="shared" si="483"/>
        <v>30</v>
      </c>
      <c r="BF331" s="149"/>
      <c r="BG331" s="150"/>
      <c r="BH331" s="142">
        <f t="shared" si="484"/>
        <v>0</v>
      </c>
      <c r="BI331" s="143">
        <f t="shared" si="485"/>
        <v>0</v>
      </c>
      <c r="BJ331" s="149"/>
      <c r="BK331" s="150"/>
      <c r="BL331" s="142">
        <f t="shared" si="486"/>
        <v>0</v>
      </c>
      <c r="BM331" s="143">
        <f t="shared" si="487"/>
        <v>0</v>
      </c>
      <c r="BN331" s="149"/>
      <c r="BO331" s="150"/>
      <c r="BP331" s="142">
        <f t="shared" ref="BP331:BP365" si="509">(BN331+BO331)/2</f>
        <v>0</v>
      </c>
      <c r="BQ331" s="143">
        <f t="shared" ref="BQ331:BQ365" si="510">IF(BP331&gt;=10,5,0)</f>
        <v>0</v>
      </c>
      <c r="BR331" s="149"/>
      <c r="BS331" s="150"/>
      <c r="BT331" s="142">
        <f t="shared" si="488"/>
        <v>0</v>
      </c>
      <c r="BU331" s="143">
        <f t="shared" si="489"/>
        <v>0</v>
      </c>
      <c r="BV331" s="144">
        <f t="shared" si="490"/>
        <v>0</v>
      </c>
      <c r="BW331" s="145">
        <f t="shared" si="491"/>
        <v>0</v>
      </c>
      <c r="BX331" s="149"/>
      <c r="BY331" s="150"/>
      <c r="BZ331" s="142">
        <f t="shared" si="492"/>
        <v>0</v>
      </c>
      <c r="CA331" s="143">
        <f t="shared" si="493"/>
        <v>0</v>
      </c>
      <c r="CB331" s="146">
        <f t="shared" si="494"/>
        <v>0</v>
      </c>
      <c r="CC331" s="145">
        <f t="shared" si="495"/>
        <v>0</v>
      </c>
      <c r="CD331" s="150"/>
      <c r="CE331" s="147">
        <f t="shared" si="496"/>
        <v>0</v>
      </c>
      <c r="CF331" s="148">
        <f t="shared" si="497"/>
        <v>0</v>
      </c>
      <c r="CG331" s="146">
        <f t="shared" si="498"/>
        <v>0</v>
      </c>
      <c r="CH331" s="145">
        <f t="shared" si="499"/>
        <v>0</v>
      </c>
      <c r="CI331" s="149"/>
      <c r="CJ331" s="150"/>
      <c r="CK331" s="142">
        <f t="shared" si="500"/>
        <v>0</v>
      </c>
      <c r="CL331" s="143">
        <f t="shared" si="501"/>
        <v>0</v>
      </c>
      <c r="CM331" s="146">
        <f t="shared" si="502"/>
        <v>0</v>
      </c>
      <c r="CN331" s="145">
        <f t="shared" si="503"/>
        <v>0</v>
      </c>
      <c r="CO331" s="21">
        <f t="shared" si="504"/>
        <v>0</v>
      </c>
      <c r="CP331" s="22">
        <f t="shared" si="505"/>
        <v>0</v>
      </c>
      <c r="CQ331" s="2">
        <f t="shared" si="448"/>
        <v>10.584</v>
      </c>
      <c r="CR331" s="3">
        <f t="shared" si="449"/>
        <v>30</v>
      </c>
      <c r="CS331" s="4">
        <f t="shared" si="450"/>
        <v>0</v>
      </c>
      <c r="CT331" s="5">
        <f t="shared" si="451"/>
        <v>0</v>
      </c>
      <c r="CU331" s="23">
        <f t="shared" si="452"/>
        <v>5.2919999999999998</v>
      </c>
      <c r="CV331" s="6">
        <f t="shared" si="453"/>
        <v>30</v>
      </c>
      <c r="CW331" s="20">
        <f t="shared" si="506"/>
        <v>90</v>
      </c>
      <c r="CX331" s="9" t="str">
        <f t="shared" si="507"/>
        <v>مؤجل(ة)</v>
      </c>
      <c r="CZ331" s="16"/>
      <c r="DA331" s="12"/>
    </row>
    <row r="332" spans="1:105" ht="29.25" customHeight="1" thickBot="1">
      <c r="B332" s="1">
        <v>4</v>
      </c>
      <c r="C332" s="187" t="s">
        <v>519</v>
      </c>
      <c r="D332" s="138" t="s">
        <v>264</v>
      </c>
      <c r="E332" s="13" t="s">
        <v>845</v>
      </c>
      <c r="F332" s="32">
        <v>35341</v>
      </c>
      <c r="G332" s="33" t="s">
        <v>790</v>
      </c>
      <c r="H332" s="28">
        <v>9.5500000000000007</v>
      </c>
      <c r="I332" s="29">
        <v>30</v>
      </c>
      <c r="J332" s="30">
        <v>10.46</v>
      </c>
      <c r="K332" s="31">
        <v>30</v>
      </c>
      <c r="L332" s="18">
        <f t="shared" si="454"/>
        <v>10.005000000000001</v>
      </c>
      <c r="M332" s="19">
        <f t="shared" si="455"/>
        <v>60</v>
      </c>
      <c r="N332" s="149">
        <v>13.5</v>
      </c>
      <c r="O332" s="150">
        <v>5.25</v>
      </c>
      <c r="P332" s="120">
        <f t="shared" si="456"/>
        <v>9.375</v>
      </c>
      <c r="Q332" s="121">
        <f t="shared" si="457"/>
        <v>0</v>
      </c>
      <c r="R332" s="135">
        <v>14.5</v>
      </c>
      <c r="S332" s="136">
        <v>9</v>
      </c>
      <c r="T332" s="120">
        <f t="shared" si="458"/>
        <v>11.75</v>
      </c>
      <c r="U332" s="121">
        <f t="shared" si="459"/>
        <v>6</v>
      </c>
      <c r="V332" s="135">
        <v>7.5</v>
      </c>
      <c r="W332" s="136">
        <v>4.5</v>
      </c>
      <c r="X332" s="120">
        <f t="shared" si="460"/>
        <v>6</v>
      </c>
      <c r="Y332" s="121">
        <f t="shared" si="461"/>
        <v>0</v>
      </c>
      <c r="Z332" s="124">
        <f t="shared" si="462"/>
        <v>9.0416666666666661</v>
      </c>
      <c r="AA332" s="125">
        <f t="shared" si="463"/>
        <v>6</v>
      </c>
      <c r="AB332" s="136">
        <v>10</v>
      </c>
      <c r="AC332" s="126">
        <f t="shared" si="464"/>
        <v>10</v>
      </c>
      <c r="AD332" s="127">
        <f t="shared" si="465"/>
        <v>3</v>
      </c>
      <c r="AE332" s="135">
        <v>12</v>
      </c>
      <c r="AF332" s="136">
        <v>1.5</v>
      </c>
      <c r="AG332" s="120">
        <f t="shared" si="466"/>
        <v>6.75</v>
      </c>
      <c r="AH332" s="121">
        <f t="shared" si="467"/>
        <v>0</v>
      </c>
      <c r="AI332" s="135">
        <v>8</v>
      </c>
      <c r="AJ332" s="136">
        <v>0.5</v>
      </c>
      <c r="AK332" s="120">
        <f t="shared" si="468"/>
        <v>4.25</v>
      </c>
      <c r="AL332" s="121">
        <f t="shared" si="469"/>
        <v>0</v>
      </c>
      <c r="AM332" s="128">
        <f t="shared" si="470"/>
        <v>6.4</v>
      </c>
      <c r="AN332" s="129">
        <f t="shared" si="471"/>
        <v>3</v>
      </c>
      <c r="AO332" s="135">
        <v>12</v>
      </c>
      <c r="AP332" s="136">
        <v>1</v>
      </c>
      <c r="AQ332" s="120">
        <f t="shared" si="472"/>
        <v>6.5</v>
      </c>
      <c r="AR332" s="121">
        <f t="shared" si="473"/>
        <v>0</v>
      </c>
      <c r="AS332" s="135">
        <v>13</v>
      </c>
      <c r="AT332" s="136">
        <v>1</v>
      </c>
      <c r="AU332" s="120">
        <f t="shared" si="474"/>
        <v>7</v>
      </c>
      <c r="AV332" s="121">
        <f t="shared" si="475"/>
        <v>0</v>
      </c>
      <c r="AW332" s="128">
        <f t="shared" si="476"/>
        <v>6.666666666666667</v>
      </c>
      <c r="AX332" s="129">
        <f t="shared" si="477"/>
        <v>0</v>
      </c>
      <c r="AY332" s="137">
        <v>7</v>
      </c>
      <c r="AZ332" s="131">
        <v>7.5</v>
      </c>
      <c r="BA332" s="132">
        <f t="shared" si="479"/>
        <v>0</v>
      </c>
      <c r="BB332" s="128">
        <f t="shared" si="480"/>
        <v>7.5</v>
      </c>
      <c r="BC332" s="129">
        <f t="shared" si="481"/>
        <v>0</v>
      </c>
      <c r="BD332" s="133">
        <f t="shared" si="482"/>
        <v>7.583333333333333</v>
      </c>
      <c r="BE332" s="134">
        <f t="shared" si="483"/>
        <v>9</v>
      </c>
      <c r="BF332" s="149"/>
      <c r="BG332" s="150"/>
      <c r="BH332" s="142">
        <f t="shared" si="484"/>
        <v>0</v>
      </c>
      <c r="BI332" s="143">
        <f t="shared" si="485"/>
        <v>0</v>
      </c>
      <c r="BJ332" s="149"/>
      <c r="BK332" s="150"/>
      <c r="BL332" s="142">
        <f t="shared" si="486"/>
        <v>0</v>
      </c>
      <c r="BM332" s="143">
        <f t="shared" si="487"/>
        <v>0</v>
      </c>
      <c r="BN332" s="149"/>
      <c r="BO332" s="150"/>
      <c r="BP332" s="142">
        <f t="shared" si="509"/>
        <v>0</v>
      </c>
      <c r="BQ332" s="143">
        <f t="shared" si="510"/>
        <v>0</v>
      </c>
      <c r="BR332" s="149"/>
      <c r="BS332" s="150"/>
      <c r="BT332" s="142">
        <f t="shared" si="488"/>
        <v>0</v>
      </c>
      <c r="BU332" s="143">
        <f t="shared" si="489"/>
        <v>0</v>
      </c>
      <c r="BV332" s="144">
        <f t="shared" si="490"/>
        <v>0</v>
      </c>
      <c r="BW332" s="145">
        <f t="shared" si="491"/>
        <v>0</v>
      </c>
      <c r="BX332" s="149"/>
      <c r="BY332" s="150"/>
      <c r="BZ332" s="142">
        <f t="shared" si="492"/>
        <v>0</v>
      </c>
      <c r="CA332" s="143">
        <f t="shared" si="493"/>
        <v>0</v>
      </c>
      <c r="CB332" s="146">
        <f t="shared" si="494"/>
        <v>0</v>
      </c>
      <c r="CC332" s="145">
        <f t="shared" si="495"/>
        <v>0</v>
      </c>
      <c r="CD332" s="150"/>
      <c r="CE332" s="147">
        <f t="shared" si="496"/>
        <v>0</v>
      </c>
      <c r="CF332" s="148">
        <f t="shared" si="497"/>
        <v>0</v>
      </c>
      <c r="CG332" s="146">
        <f t="shared" si="498"/>
        <v>0</v>
      </c>
      <c r="CH332" s="145">
        <f t="shared" si="499"/>
        <v>0</v>
      </c>
      <c r="CI332" s="149"/>
      <c r="CJ332" s="150"/>
      <c r="CK332" s="142">
        <f t="shared" si="500"/>
        <v>0</v>
      </c>
      <c r="CL332" s="143">
        <f t="shared" si="501"/>
        <v>0</v>
      </c>
      <c r="CM332" s="146">
        <f t="shared" si="502"/>
        <v>0</v>
      </c>
      <c r="CN332" s="145">
        <f t="shared" si="503"/>
        <v>0</v>
      </c>
      <c r="CO332" s="21">
        <f t="shared" si="504"/>
        <v>0</v>
      </c>
      <c r="CP332" s="22">
        <f t="shared" si="505"/>
        <v>0</v>
      </c>
      <c r="CQ332" s="2">
        <f t="shared" si="448"/>
        <v>7.583333333333333</v>
      </c>
      <c r="CR332" s="3">
        <f t="shared" si="449"/>
        <v>9</v>
      </c>
      <c r="CS332" s="4">
        <f t="shared" si="450"/>
        <v>0</v>
      </c>
      <c r="CT332" s="5">
        <f t="shared" si="451"/>
        <v>0</v>
      </c>
      <c r="CU332" s="23">
        <f t="shared" si="452"/>
        <v>3.7916666666666665</v>
      </c>
      <c r="CV332" s="6">
        <f t="shared" si="453"/>
        <v>9</v>
      </c>
      <c r="CW332" s="20">
        <f t="shared" si="506"/>
        <v>69</v>
      </c>
      <c r="CX332" s="9" t="str">
        <f t="shared" si="507"/>
        <v>مؤجل(ة)</v>
      </c>
      <c r="CY332" s="10"/>
      <c r="CZ332" s="15"/>
      <c r="DA332" s="12"/>
    </row>
    <row r="333" spans="1:105" ht="29.25" customHeight="1" thickBot="1">
      <c r="B333" s="1">
        <f t="shared" si="508"/>
        <v>5</v>
      </c>
      <c r="C333" s="187" t="s">
        <v>119</v>
      </c>
      <c r="D333" s="138" t="s">
        <v>520</v>
      </c>
      <c r="E333" s="13" t="s">
        <v>787</v>
      </c>
      <c r="F333" s="32">
        <v>35285</v>
      </c>
      <c r="G333" s="33" t="s">
        <v>789</v>
      </c>
      <c r="H333" s="28">
        <v>10.69</v>
      </c>
      <c r="I333" s="29">
        <v>30</v>
      </c>
      <c r="J333" s="30">
        <v>9.2799999999999994</v>
      </c>
      <c r="K333" s="31"/>
      <c r="L333" s="18">
        <f t="shared" si="454"/>
        <v>9.9849999999999994</v>
      </c>
      <c r="M333" s="19">
        <f t="shared" si="455"/>
        <v>30</v>
      </c>
      <c r="N333" s="149">
        <v>18</v>
      </c>
      <c r="O333" s="150">
        <v>5</v>
      </c>
      <c r="P333" s="120">
        <f t="shared" si="456"/>
        <v>11.5</v>
      </c>
      <c r="Q333" s="121">
        <f t="shared" si="457"/>
        <v>6</v>
      </c>
      <c r="R333" s="135">
        <v>14.75</v>
      </c>
      <c r="S333" s="136">
        <v>12.75</v>
      </c>
      <c r="T333" s="120">
        <f t="shared" si="458"/>
        <v>13.75</v>
      </c>
      <c r="U333" s="121">
        <f t="shared" si="459"/>
        <v>6</v>
      </c>
      <c r="V333" s="135">
        <v>8</v>
      </c>
      <c r="W333" s="136">
        <v>8.5</v>
      </c>
      <c r="X333" s="120">
        <f t="shared" si="460"/>
        <v>8.25</v>
      </c>
      <c r="Y333" s="121">
        <f t="shared" si="461"/>
        <v>0</v>
      </c>
      <c r="Z333" s="124">
        <f t="shared" si="462"/>
        <v>11.166666666666666</v>
      </c>
      <c r="AA333" s="125">
        <f t="shared" si="463"/>
        <v>17</v>
      </c>
      <c r="AB333" s="136">
        <v>15</v>
      </c>
      <c r="AC333" s="126">
        <f t="shared" si="464"/>
        <v>15</v>
      </c>
      <c r="AD333" s="127">
        <f t="shared" si="465"/>
        <v>3</v>
      </c>
      <c r="AE333" s="135">
        <v>12</v>
      </c>
      <c r="AF333" s="136">
        <v>4.75</v>
      </c>
      <c r="AG333" s="120">
        <f t="shared" si="466"/>
        <v>8.375</v>
      </c>
      <c r="AH333" s="121">
        <f t="shared" si="467"/>
        <v>0</v>
      </c>
      <c r="AI333" s="135">
        <v>9</v>
      </c>
      <c r="AJ333" s="136">
        <v>4</v>
      </c>
      <c r="AK333" s="120">
        <f t="shared" si="468"/>
        <v>6.5</v>
      </c>
      <c r="AL333" s="121">
        <f t="shared" si="469"/>
        <v>0</v>
      </c>
      <c r="AM333" s="128">
        <f t="shared" si="470"/>
        <v>8.9499999999999993</v>
      </c>
      <c r="AN333" s="129">
        <f t="shared" si="471"/>
        <v>3</v>
      </c>
      <c r="AO333" s="135">
        <v>12</v>
      </c>
      <c r="AP333" s="136">
        <v>4</v>
      </c>
      <c r="AQ333" s="120">
        <f t="shared" si="472"/>
        <v>8</v>
      </c>
      <c r="AR333" s="121">
        <f t="shared" si="473"/>
        <v>0</v>
      </c>
      <c r="AS333" s="135">
        <v>16</v>
      </c>
      <c r="AT333" s="136">
        <v>20</v>
      </c>
      <c r="AU333" s="120">
        <f t="shared" si="474"/>
        <v>18</v>
      </c>
      <c r="AV333" s="121">
        <f t="shared" si="475"/>
        <v>1</v>
      </c>
      <c r="AW333" s="128">
        <f t="shared" si="476"/>
        <v>11.333333333333334</v>
      </c>
      <c r="AX333" s="129">
        <f t="shared" si="477"/>
        <v>3</v>
      </c>
      <c r="AY333" s="137">
        <v>10</v>
      </c>
      <c r="AZ333" s="131">
        <f t="shared" si="478"/>
        <v>10</v>
      </c>
      <c r="BA333" s="132">
        <f t="shared" si="479"/>
        <v>1</v>
      </c>
      <c r="BB333" s="128">
        <f t="shared" si="480"/>
        <v>10</v>
      </c>
      <c r="BC333" s="129">
        <f t="shared" si="481"/>
        <v>1</v>
      </c>
      <c r="BD333" s="133">
        <f t="shared" si="482"/>
        <v>10.383333333333333</v>
      </c>
      <c r="BE333" s="134">
        <f t="shared" si="483"/>
        <v>30</v>
      </c>
      <c r="BF333" s="149"/>
      <c r="BG333" s="150"/>
      <c r="BH333" s="142">
        <f t="shared" si="484"/>
        <v>0</v>
      </c>
      <c r="BI333" s="143">
        <f t="shared" si="485"/>
        <v>0</v>
      </c>
      <c r="BJ333" s="149"/>
      <c r="BK333" s="150"/>
      <c r="BL333" s="142">
        <f t="shared" si="486"/>
        <v>0</v>
      </c>
      <c r="BM333" s="143">
        <f t="shared" si="487"/>
        <v>0</v>
      </c>
      <c r="BN333" s="149"/>
      <c r="BO333" s="150"/>
      <c r="BP333" s="142">
        <f t="shared" si="509"/>
        <v>0</v>
      </c>
      <c r="BQ333" s="143">
        <f t="shared" si="510"/>
        <v>0</v>
      </c>
      <c r="BR333" s="149"/>
      <c r="BS333" s="150"/>
      <c r="BT333" s="142">
        <f t="shared" si="488"/>
        <v>0</v>
      </c>
      <c r="BU333" s="143">
        <f t="shared" si="489"/>
        <v>0</v>
      </c>
      <c r="BV333" s="144">
        <f t="shared" si="490"/>
        <v>0</v>
      </c>
      <c r="BW333" s="145">
        <f t="shared" si="491"/>
        <v>0</v>
      </c>
      <c r="BX333" s="149"/>
      <c r="BY333" s="150"/>
      <c r="BZ333" s="142">
        <f t="shared" si="492"/>
        <v>0</v>
      </c>
      <c r="CA333" s="143">
        <f t="shared" si="493"/>
        <v>0</v>
      </c>
      <c r="CB333" s="146">
        <f t="shared" si="494"/>
        <v>0</v>
      </c>
      <c r="CC333" s="145">
        <f t="shared" si="495"/>
        <v>0</v>
      </c>
      <c r="CD333" s="150"/>
      <c r="CE333" s="147">
        <f t="shared" si="496"/>
        <v>0</v>
      </c>
      <c r="CF333" s="148">
        <f t="shared" si="497"/>
        <v>0</v>
      </c>
      <c r="CG333" s="146">
        <f t="shared" si="498"/>
        <v>0</v>
      </c>
      <c r="CH333" s="145">
        <f t="shared" si="499"/>
        <v>0</v>
      </c>
      <c r="CI333" s="149"/>
      <c r="CJ333" s="150"/>
      <c r="CK333" s="142">
        <f t="shared" si="500"/>
        <v>0</v>
      </c>
      <c r="CL333" s="143">
        <f t="shared" si="501"/>
        <v>0</v>
      </c>
      <c r="CM333" s="146">
        <f t="shared" si="502"/>
        <v>0</v>
      </c>
      <c r="CN333" s="145">
        <f t="shared" si="503"/>
        <v>0</v>
      </c>
      <c r="CO333" s="21">
        <f t="shared" si="504"/>
        <v>0</v>
      </c>
      <c r="CP333" s="22">
        <f t="shared" si="505"/>
        <v>0</v>
      </c>
      <c r="CQ333" s="2">
        <f t="shared" si="448"/>
        <v>10.383333333333333</v>
      </c>
      <c r="CR333" s="3">
        <f t="shared" si="449"/>
        <v>30</v>
      </c>
      <c r="CS333" s="4">
        <f t="shared" si="450"/>
        <v>0</v>
      </c>
      <c r="CT333" s="5">
        <f t="shared" si="451"/>
        <v>0</v>
      </c>
      <c r="CU333" s="23">
        <f t="shared" si="452"/>
        <v>5.1916666666666664</v>
      </c>
      <c r="CV333" s="6">
        <f t="shared" si="453"/>
        <v>30</v>
      </c>
      <c r="CW333" s="20">
        <f t="shared" si="506"/>
        <v>60</v>
      </c>
      <c r="CX333" s="9" t="str">
        <f t="shared" si="507"/>
        <v>مؤجل(ة)</v>
      </c>
      <c r="CY333" s="10"/>
      <c r="CZ333" s="15"/>
      <c r="DA333" s="12"/>
    </row>
    <row r="334" spans="1:105" ht="29.25" customHeight="1" thickBot="1">
      <c r="B334" s="1">
        <f t="shared" si="508"/>
        <v>6</v>
      </c>
      <c r="C334" s="187" t="s">
        <v>521</v>
      </c>
      <c r="D334" s="138" t="s">
        <v>522</v>
      </c>
      <c r="E334" s="34" t="s">
        <v>788</v>
      </c>
      <c r="F334" s="32">
        <v>36208</v>
      </c>
      <c r="G334" s="33" t="s">
        <v>790</v>
      </c>
      <c r="H334" s="28">
        <v>11.37</v>
      </c>
      <c r="I334" s="29">
        <v>30</v>
      </c>
      <c r="J334" s="30">
        <v>11.76</v>
      </c>
      <c r="K334" s="31">
        <v>30</v>
      </c>
      <c r="L334" s="18">
        <f t="shared" si="454"/>
        <v>11.565</v>
      </c>
      <c r="M334" s="19">
        <f t="shared" si="455"/>
        <v>60</v>
      </c>
      <c r="N334" s="149">
        <v>15</v>
      </c>
      <c r="O334" s="150">
        <v>11.75</v>
      </c>
      <c r="P334" s="120">
        <f t="shared" si="456"/>
        <v>13.375</v>
      </c>
      <c r="Q334" s="121">
        <f t="shared" si="457"/>
        <v>6</v>
      </c>
      <c r="R334" s="135">
        <v>14.5</v>
      </c>
      <c r="S334" s="136">
        <v>10</v>
      </c>
      <c r="T334" s="120">
        <f t="shared" si="458"/>
        <v>12.25</v>
      </c>
      <c r="U334" s="121">
        <f t="shared" si="459"/>
        <v>6</v>
      </c>
      <c r="V334" s="135">
        <v>6</v>
      </c>
      <c r="W334" s="136">
        <v>5.5</v>
      </c>
      <c r="X334" s="120">
        <f t="shared" si="460"/>
        <v>5.75</v>
      </c>
      <c r="Y334" s="121">
        <f t="shared" si="461"/>
        <v>0</v>
      </c>
      <c r="Z334" s="124">
        <f t="shared" si="462"/>
        <v>10.458333333333334</v>
      </c>
      <c r="AA334" s="125">
        <f t="shared" si="463"/>
        <v>17</v>
      </c>
      <c r="AB334" s="136">
        <v>14.5</v>
      </c>
      <c r="AC334" s="126">
        <f t="shared" si="464"/>
        <v>14.5</v>
      </c>
      <c r="AD334" s="127">
        <f t="shared" si="465"/>
        <v>3</v>
      </c>
      <c r="AE334" s="135">
        <v>13</v>
      </c>
      <c r="AF334" s="136">
        <v>3</v>
      </c>
      <c r="AG334" s="120">
        <f t="shared" si="466"/>
        <v>8</v>
      </c>
      <c r="AH334" s="121">
        <f t="shared" si="467"/>
        <v>0</v>
      </c>
      <c r="AI334" s="135">
        <v>10</v>
      </c>
      <c r="AJ334" s="136">
        <v>3</v>
      </c>
      <c r="AK334" s="120">
        <f t="shared" si="468"/>
        <v>6.5</v>
      </c>
      <c r="AL334" s="121">
        <f t="shared" si="469"/>
        <v>0</v>
      </c>
      <c r="AM334" s="128">
        <f t="shared" si="470"/>
        <v>8.6999999999999993</v>
      </c>
      <c r="AN334" s="129">
        <f t="shared" si="471"/>
        <v>3</v>
      </c>
      <c r="AO334" s="135">
        <v>12</v>
      </c>
      <c r="AP334" s="136">
        <v>3</v>
      </c>
      <c r="AQ334" s="120">
        <f t="shared" si="472"/>
        <v>7.5</v>
      </c>
      <c r="AR334" s="121">
        <f t="shared" si="473"/>
        <v>0</v>
      </c>
      <c r="AS334" s="135">
        <v>14</v>
      </c>
      <c r="AT334" s="136">
        <v>19.5</v>
      </c>
      <c r="AU334" s="120">
        <f t="shared" si="474"/>
        <v>16.75</v>
      </c>
      <c r="AV334" s="121">
        <f t="shared" si="475"/>
        <v>1</v>
      </c>
      <c r="AW334" s="128">
        <f t="shared" si="476"/>
        <v>10.583333333333334</v>
      </c>
      <c r="AX334" s="129">
        <f t="shared" si="477"/>
        <v>3</v>
      </c>
      <c r="AY334" s="137">
        <v>13.5</v>
      </c>
      <c r="AZ334" s="131">
        <f t="shared" si="478"/>
        <v>13.5</v>
      </c>
      <c r="BA334" s="132">
        <f t="shared" si="479"/>
        <v>1</v>
      </c>
      <c r="BB334" s="128">
        <f t="shared" si="480"/>
        <v>13.5</v>
      </c>
      <c r="BC334" s="129">
        <f t="shared" si="481"/>
        <v>1</v>
      </c>
      <c r="BD334" s="133">
        <f t="shared" si="482"/>
        <v>10.1</v>
      </c>
      <c r="BE334" s="134">
        <f t="shared" si="483"/>
        <v>30</v>
      </c>
      <c r="BF334" s="149"/>
      <c r="BG334" s="150"/>
      <c r="BH334" s="142">
        <f t="shared" si="484"/>
        <v>0</v>
      </c>
      <c r="BI334" s="143">
        <f t="shared" si="485"/>
        <v>0</v>
      </c>
      <c r="BJ334" s="149"/>
      <c r="BK334" s="150"/>
      <c r="BL334" s="142">
        <f t="shared" si="486"/>
        <v>0</v>
      </c>
      <c r="BM334" s="143">
        <f t="shared" si="487"/>
        <v>0</v>
      </c>
      <c r="BN334" s="149"/>
      <c r="BO334" s="150"/>
      <c r="BP334" s="142">
        <f t="shared" si="509"/>
        <v>0</v>
      </c>
      <c r="BQ334" s="143">
        <f t="shared" si="510"/>
        <v>0</v>
      </c>
      <c r="BR334" s="149"/>
      <c r="BS334" s="150"/>
      <c r="BT334" s="142">
        <f t="shared" si="488"/>
        <v>0</v>
      </c>
      <c r="BU334" s="143">
        <f t="shared" si="489"/>
        <v>0</v>
      </c>
      <c r="BV334" s="144">
        <f t="shared" si="490"/>
        <v>0</v>
      </c>
      <c r="BW334" s="145">
        <f t="shared" si="491"/>
        <v>0</v>
      </c>
      <c r="BX334" s="149"/>
      <c r="BY334" s="150"/>
      <c r="BZ334" s="142">
        <f t="shared" si="492"/>
        <v>0</v>
      </c>
      <c r="CA334" s="143">
        <f t="shared" si="493"/>
        <v>0</v>
      </c>
      <c r="CB334" s="146">
        <f t="shared" si="494"/>
        <v>0</v>
      </c>
      <c r="CC334" s="145">
        <f t="shared" si="495"/>
        <v>0</v>
      </c>
      <c r="CD334" s="150"/>
      <c r="CE334" s="147">
        <f t="shared" si="496"/>
        <v>0</v>
      </c>
      <c r="CF334" s="148">
        <f t="shared" si="497"/>
        <v>0</v>
      </c>
      <c r="CG334" s="146">
        <f t="shared" si="498"/>
        <v>0</v>
      </c>
      <c r="CH334" s="145">
        <f t="shared" si="499"/>
        <v>0</v>
      </c>
      <c r="CI334" s="149"/>
      <c r="CJ334" s="150"/>
      <c r="CK334" s="142">
        <f t="shared" si="500"/>
        <v>0</v>
      </c>
      <c r="CL334" s="143">
        <f t="shared" si="501"/>
        <v>0</v>
      </c>
      <c r="CM334" s="146">
        <f t="shared" si="502"/>
        <v>0</v>
      </c>
      <c r="CN334" s="145">
        <f t="shared" si="503"/>
        <v>0</v>
      </c>
      <c r="CO334" s="21">
        <f t="shared" si="504"/>
        <v>0</v>
      </c>
      <c r="CP334" s="22">
        <f t="shared" si="505"/>
        <v>0</v>
      </c>
      <c r="CQ334" s="2">
        <f t="shared" si="448"/>
        <v>10.1</v>
      </c>
      <c r="CR334" s="3">
        <f t="shared" si="449"/>
        <v>30</v>
      </c>
      <c r="CS334" s="4">
        <f t="shared" si="450"/>
        <v>0</v>
      </c>
      <c r="CT334" s="5">
        <f t="shared" si="451"/>
        <v>0</v>
      </c>
      <c r="CU334" s="23">
        <f t="shared" si="452"/>
        <v>5.05</v>
      </c>
      <c r="CV334" s="6">
        <f t="shared" si="453"/>
        <v>30</v>
      </c>
      <c r="CW334" s="20">
        <f t="shared" si="506"/>
        <v>90</v>
      </c>
      <c r="CX334" s="9" t="str">
        <f t="shared" si="507"/>
        <v>مؤجل(ة)</v>
      </c>
      <c r="CY334" s="10"/>
      <c r="CZ334" s="15"/>
      <c r="DA334" s="12"/>
    </row>
    <row r="335" spans="1:105" ht="29.25" customHeight="1" thickBot="1">
      <c r="B335" s="1">
        <f t="shared" si="508"/>
        <v>7</v>
      </c>
      <c r="C335" s="187" t="s">
        <v>523</v>
      </c>
      <c r="D335" s="138" t="s">
        <v>524</v>
      </c>
      <c r="E335" s="34" t="s">
        <v>857</v>
      </c>
      <c r="F335" s="32">
        <v>32693</v>
      </c>
      <c r="G335" s="33" t="s">
        <v>790</v>
      </c>
      <c r="H335" s="28">
        <v>10.08</v>
      </c>
      <c r="I335" s="29">
        <v>30</v>
      </c>
      <c r="J335" s="30">
        <v>10.07</v>
      </c>
      <c r="K335" s="31">
        <v>30</v>
      </c>
      <c r="L335" s="18">
        <f>(H335+J335)/2</f>
        <v>10.074999999999999</v>
      </c>
      <c r="M335" s="19">
        <f t="shared" si="455"/>
        <v>60</v>
      </c>
      <c r="N335" s="149">
        <v>16.5</v>
      </c>
      <c r="O335" s="150">
        <v>5.25</v>
      </c>
      <c r="P335" s="120">
        <f t="shared" si="456"/>
        <v>10.875</v>
      </c>
      <c r="Q335" s="121">
        <f t="shared" si="457"/>
        <v>6</v>
      </c>
      <c r="R335" s="135">
        <v>13.5</v>
      </c>
      <c r="S335" s="136">
        <v>10.25</v>
      </c>
      <c r="T335" s="120">
        <f t="shared" si="458"/>
        <v>11.875</v>
      </c>
      <c r="U335" s="121">
        <f t="shared" si="459"/>
        <v>6</v>
      </c>
      <c r="V335" s="135">
        <v>8</v>
      </c>
      <c r="W335" s="136">
        <v>4.25</v>
      </c>
      <c r="X335" s="120">
        <f t="shared" si="460"/>
        <v>6.125</v>
      </c>
      <c r="Y335" s="121">
        <f t="shared" si="461"/>
        <v>0</v>
      </c>
      <c r="Z335" s="124">
        <f t="shared" si="462"/>
        <v>9.625</v>
      </c>
      <c r="AA335" s="125">
        <f t="shared" si="463"/>
        <v>12</v>
      </c>
      <c r="AB335" s="136">
        <v>10</v>
      </c>
      <c r="AC335" s="126">
        <f t="shared" si="464"/>
        <v>10</v>
      </c>
      <c r="AD335" s="127">
        <f t="shared" si="465"/>
        <v>3</v>
      </c>
      <c r="AE335" s="135">
        <v>11.5</v>
      </c>
      <c r="AF335" s="136">
        <v>2.5</v>
      </c>
      <c r="AG335" s="120">
        <f t="shared" si="466"/>
        <v>7</v>
      </c>
      <c r="AH335" s="121">
        <f t="shared" si="467"/>
        <v>0</v>
      </c>
      <c r="AI335" s="135">
        <v>12</v>
      </c>
      <c r="AJ335" s="136">
        <v>3</v>
      </c>
      <c r="AK335" s="120">
        <f t="shared" si="468"/>
        <v>7.5</v>
      </c>
      <c r="AL335" s="121">
        <f t="shared" si="469"/>
        <v>0</v>
      </c>
      <c r="AM335" s="128">
        <f t="shared" si="470"/>
        <v>7.8</v>
      </c>
      <c r="AN335" s="129">
        <f t="shared" si="471"/>
        <v>3</v>
      </c>
      <c r="AO335" s="135">
        <v>12</v>
      </c>
      <c r="AP335" s="136">
        <v>5</v>
      </c>
      <c r="AQ335" s="120">
        <f t="shared" si="472"/>
        <v>8.5</v>
      </c>
      <c r="AR335" s="121">
        <f t="shared" si="473"/>
        <v>0</v>
      </c>
      <c r="AS335" s="135">
        <v>13</v>
      </c>
      <c r="AT335" s="136">
        <v>6.5</v>
      </c>
      <c r="AU335" s="120">
        <f t="shared" si="474"/>
        <v>9.75</v>
      </c>
      <c r="AV335" s="121">
        <f t="shared" si="475"/>
        <v>0</v>
      </c>
      <c r="AW335" s="128">
        <f t="shared" si="476"/>
        <v>8.9166666666666661</v>
      </c>
      <c r="AX335" s="129">
        <f t="shared" si="477"/>
        <v>0</v>
      </c>
      <c r="AY335" s="137">
        <v>6.5</v>
      </c>
      <c r="AZ335" s="131">
        <f t="shared" si="478"/>
        <v>6.5</v>
      </c>
      <c r="BA335" s="132">
        <f t="shared" si="479"/>
        <v>0</v>
      </c>
      <c r="BB335" s="128">
        <f t="shared" si="480"/>
        <v>6.5</v>
      </c>
      <c r="BC335" s="129">
        <f t="shared" si="481"/>
        <v>0</v>
      </c>
      <c r="BD335" s="133">
        <f t="shared" si="482"/>
        <v>8.6666666666666661</v>
      </c>
      <c r="BE335" s="134">
        <f t="shared" si="483"/>
        <v>15</v>
      </c>
      <c r="BF335" s="149"/>
      <c r="BG335" s="150"/>
      <c r="BH335" s="142">
        <f t="shared" si="484"/>
        <v>0</v>
      </c>
      <c r="BI335" s="143">
        <f t="shared" si="485"/>
        <v>0</v>
      </c>
      <c r="BJ335" s="149"/>
      <c r="BK335" s="150"/>
      <c r="BL335" s="142">
        <f t="shared" si="486"/>
        <v>0</v>
      </c>
      <c r="BM335" s="143">
        <f t="shared" si="487"/>
        <v>0</v>
      </c>
      <c r="BN335" s="149"/>
      <c r="BO335" s="150"/>
      <c r="BP335" s="142">
        <f t="shared" si="509"/>
        <v>0</v>
      </c>
      <c r="BQ335" s="143">
        <f t="shared" si="510"/>
        <v>0</v>
      </c>
      <c r="BR335" s="149"/>
      <c r="BS335" s="150"/>
      <c r="BT335" s="142">
        <f t="shared" si="488"/>
        <v>0</v>
      </c>
      <c r="BU335" s="143">
        <f t="shared" si="489"/>
        <v>0</v>
      </c>
      <c r="BV335" s="144">
        <f t="shared" si="490"/>
        <v>0</v>
      </c>
      <c r="BW335" s="145">
        <f t="shared" si="491"/>
        <v>0</v>
      </c>
      <c r="BX335" s="149"/>
      <c r="BY335" s="150"/>
      <c r="BZ335" s="142">
        <f t="shared" si="492"/>
        <v>0</v>
      </c>
      <c r="CA335" s="143">
        <f t="shared" si="493"/>
        <v>0</v>
      </c>
      <c r="CB335" s="146">
        <f t="shared" si="494"/>
        <v>0</v>
      </c>
      <c r="CC335" s="145">
        <f t="shared" si="495"/>
        <v>0</v>
      </c>
      <c r="CD335" s="150"/>
      <c r="CE335" s="147">
        <f t="shared" si="496"/>
        <v>0</v>
      </c>
      <c r="CF335" s="148">
        <f t="shared" si="497"/>
        <v>0</v>
      </c>
      <c r="CG335" s="146">
        <f t="shared" si="498"/>
        <v>0</v>
      </c>
      <c r="CH335" s="145">
        <f t="shared" si="499"/>
        <v>0</v>
      </c>
      <c r="CI335" s="149"/>
      <c r="CJ335" s="150"/>
      <c r="CK335" s="142">
        <f t="shared" si="500"/>
        <v>0</v>
      </c>
      <c r="CL335" s="143">
        <f t="shared" si="501"/>
        <v>0</v>
      </c>
      <c r="CM335" s="146">
        <f t="shared" si="502"/>
        <v>0</v>
      </c>
      <c r="CN335" s="145">
        <f t="shared" si="503"/>
        <v>0</v>
      </c>
      <c r="CO335" s="21">
        <f t="shared" si="504"/>
        <v>0</v>
      </c>
      <c r="CP335" s="22">
        <f t="shared" si="505"/>
        <v>0</v>
      </c>
      <c r="CQ335" s="2">
        <f t="shared" si="448"/>
        <v>8.6666666666666661</v>
      </c>
      <c r="CR335" s="3">
        <f t="shared" si="449"/>
        <v>15</v>
      </c>
      <c r="CS335" s="4">
        <f t="shared" si="450"/>
        <v>0</v>
      </c>
      <c r="CT335" s="5">
        <f t="shared" si="451"/>
        <v>0</v>
      </c>
      <c r="CU335" s="23">
        <f t="shared" si="452"/>
        <v>4.333333333333333</v>
      </c>
      <c r="CV335" s="6">
        <f t="shared" si="453"/>
        <v>15</v>
      </c>
      <c r="CW335" s="20">
        <f t="shared" si="506"/>
        <v>75</v>
      </c>
      <c r="CX335" s="9" t="str">
        <f t="shared" si="507"/>
        <v>مؤجل(ة)</v>
      </c>
      <c r="CY335" s="10"/>
      <c r="CZ335" s="15"/>
      <c r="DA335" s="12"/>
    </row>
    <row r="336" spans="1:105" ht="29.25" customHeight="1" thickBot="1">
      <c r="B336" s="1">
        <f t="shared" si="508"/>
        <v>8</v>
      </c>
      <c r="C336" s="190" t="s">
        <v>525</v>
      </c>
      <c r="D336" s="138" t="s">
        <v>526</v>
      </c>
      <c r="E336" s="13" t="s">
        <v>848</v>
      </c>
      <c r="F336" s="32">
        <v>35391</v>
      </c>
      <c r="G336" s="33" t="s">
        <v>849</v>
      </c>
      <c r="H336" s="28">
        <v>9.5399999999999991</v>
      </c>
      <c r="I336" s="29">
        <v>30</v>
      </c>
      <c r="J336" s="30">
        <v>10.62</v>
      </c>
      <c r="K336" s="31">
        <v>30</v>
      </c>
      <c r="L336" s="18">
        <f t="shared" si="454"/>
        <v>10.079999999999998</v>
      </c>
      <c r="M336" s="19">
        <f t="shared" si="455"/>
        <v>60</v>
      </c>
      <c r="N336" s="149">
        <v>12</v>
      </c>
      <c r="O336" s="150">
        <v>4.5</v>
      </c>
      <c r="P336" s="120">
        <f t="shared" si="456"/>
        <v>8.25</v>
      </c>
      <c r="Q336" s="121">
        <f t="shared" si="457"/>
        <v>0</v>
      </c>
      <c r="R336" s="135">
        <v>13</v>
      </c>
      <c r="S336" s="136">
        <v>9.5</v>
      </c>
      <c r="T336" s="120">
        <f t="shared" si="458"/>
        <v>11.25</v>
      </c>
      <c r="U336" s="121">
        <f t="shared" si="459"/>
        <v>6</v>
      </c>
      <c r="V336" s="135">
        <v>5</v>
      </c>
      <c r="W336" s="136">
        <v>5</v>
      </c>
      <c r="X336" s="120">
        <f t="shared" si="460"/>
        <v>5</v>
      </c>
      <c r="Y336" s="121">
        <f t="shared" si="461"/>
        <v>0</v>
      </c>
      <c r="Z336" s="124">
        <f t="shared" si="462"/>
        <v>8.1666666666666661</v>
      </c>
      <c r="AA336" s="125">
        <f t="shared" si="463"/>
        <v>6</v>
      </c>
      <c r="AB336" s="136">
        <v>12.5</v>
      </c>
      <c r="AC336" s="126">
        <f t="shared" si="464"/>
        <v>12.5</v>
      </c>
      <c r="AD336" s="127">
        <f t="shared" si="465"/>
        <v>3</v>
      </c>
      <c r="AE336" s="135">
        <v>10</v>
      </c>
      <c r="AF336" s="136">
        <v>0</v>
      </c>
      <c r="AG336" s="120">
        <f t="shared" si="466"/>
        <v>5</v>
      </c>
      <c r="AH336" s="121">
        <f t="shared" si="467"/>
        <v>0</v>
      </c>
      <c r="AI336" s="135">
        <v>10</v>
      </c>
      <c r="AJ336" s="136">
        <v>2.5</v>
      </c>
      <c r="AK336" s="120">
        <f t="shared" si="468"/>
        <v>6.25</v>
      </c>
      <c r="AL336" s="121">
        <f t="shared" si="469"/>
        <v>0</v>
      </c>
      <c r="AM336" s="128">
        <f t="shared" si="470"/>
        <v>7</v>
      </c>
      <c r="AN336" s="129">
        <f t="shared" si="471"/>
        <v>3</v>
      </c>
      <c r="AO336" s="135">
        <v>12</v>
      </c>
      <c r="AP336" s="136">
        <v>4</v>
      </c>
      <c r="AQ336" s="120">
        <f t="shared" si="472"/>
        <v>8</v>
      </c>
      <c r="AR336" s="121">
        <f t="shared" si="473"/>
        <v>0</v>
      </c>
      <c r="AS336" s="135">
        <v>12</v>
      </c>
      <c r="AT336" s="136">
        <v>6</v>
      </c>
      <c r="AU336" s="120">
        <f t="shared" si="474"/>
        <v>9</v>
      </c>
      <c r="AV336" s="121">
        <f t="shared" si="475"/>
        <v>0</v>
      </c>
      <c r="AW336" s="128">
        <f t="shared" si="476"/>
        <v>8.3333333333333339</v>
      </c>
      <c r="AX336" s="129">
        <f t="shared" si="477"/>
        <v>0</v>
      </c>
      <c r="AY336" s="137">
        <v>8.5</v>
      </c>
      <c r="AZ336" s="131">
        <f t="shared" si="478"/>
        <v>8.5</v>
      </c>
      <c r="BA336" s="132">
        <f t="shared" si="479"/>
        <v>0</v>
      </c>
      <c r="BB336" s="128">
        <f t="shared" si="480"/>
        <v>8.5</v>
      </c>
      <c r="BC336" s="129">
        <f t="shared" si="481"/>
        <v>0</v>
      </c>
      <c r="BD336" s="133">
        <f t="shared" si="482"/>
        <v>7.833333333333333</v>
      </c>
      <c r="BE336" s="134">
        <f t="shared" si="483"/>
        <v>9</v>
      </c>
      <c r="BF336" s="149"/>
      <c r="BG336" s="150"/>
      <c r="BH336" s="142">
        <f t="shared" si="484"/>
        <v>0</v>
      </c>
      <c r="BI336" s="143">
        <f t="shared" si="485"/>
        <v>0</v>
      </c>
      <c r="BJ336" s="149"/>
      <c r="BK336" s="150"/>
      <c r="BL336" s="142">
        <f t="shared" si="486"/>
        <v>0</v>
      </c>
      <c r="BM336" s="143">
        <f t="shared" si="487"/>
        <v>0</v>
      </c>
      <c r="BN336" s="149"/>
      <c r="BO336" s="150"/>
      <c r="BP336" s="142">
        <f t="shared" si="509"/>
        <v>0</v>
      </c>
      <c r="BQ336" s="143">
        <f t="shared" si="510"/>
        <v>0</v>
      </c>
      <c r="BR336" s="149"/>
      <c r="BS336" s="150"/>
      <c r="BT336" s="142">
        <f t="shared" si="488"/>
        <v>0</v>
      </c>
      <c r="BU336" s="143">
        <f t="shared" si="489"/>
        <v>0</v>
      </c>
      <c r="BV336" s="144">
        <f t="shared" si="490"/>
        <v>0</v>
      </c>
      <c r="BW336" s="145">
        <f t="shared" si="491"/>
        <v>0</v>
      </c>
      <c r="BX336" s="149"/>
      <c r="BY336" s="150"/>
      <c r="BZ336" s="142">
        <f t="shared" si="492"/>
        <v>0</v>
      </c>
      <c r="CA336" s="143">
        <f t="shared" si="493"/>
        <v>0</v>
      </c>
      <c r="CB336" s="146">
        <f t="shared" si="494"/>
        <v>0</v>
      </c>
      <c r="CC336" s="145">
        <f t="shared" si="495"/>
        <v>0</v>
      </c>
      <c r="CD336" s="150"/>
      <c r="CE336" s="147">
        <f t="shared" si="496"/>
        <v>0</v>
      </c>
      <c r="CF336" s="148">
        <f t="shared" si="497"/>
        <v>0</v>
      </c>
      <c r="CG336" s="146">
        <f t="shared" si="498"/>
        <v>0</v>
      </c>
      <c r="CH336" s="145">
        <f t="shared" si="499"/>
        <v>0</v>
      </c>
      <c r="CI336" s="149"/>
      <c r="CJ336" s="150"/>
      <c r="CK336" s="142">
        <f t="shared" si="500"/>
        <v>0</v>
      </c>
      <c r="CL336" s="143">
        <f t="shared" si="501"/>
        <v>0</v>
      </c>
      <c r="CM336" s="146">
        <f t="shared" si="502"/>
        <v>0</v>
      </c>
      <c r="CN336" s="145">
        <f t="shared" si="503"/>
        <v>0</v>
      </c>
      <c r="CO336" s="21">
        <f t="shared" si="504"/>
        <v>0</v>
      </c>
      <c r="CP336" s="22">
        <f t="shared" si="505"/>
        <v>0</v>
      </c>
      <c r="CQ336" s="2">
        <f t="shared" si="448"/>
        <v>7.833333333333333</v>
      </c>
      <c r="CR336" s="3">
        <f t="shared" si="449"/>
        <v>9</v>
      </c>
      <c r="CS336" s="4">
        <f t="shared" si="450"/>
        <v>0</v>
      </c>
      <c r="CT336" s="5">
        <f t="shared" si="451"/>
        <v>0</v>
      </c>
      <c r="CU336" s="23">
        <f t="shared" si="452"/>
        <v>3.9166666666666665</v>
      </c>
      <c r="CV336" s="6">
        <f t="shared" si="453"/>
        <v>9</v>
      </c>
      <c r="CW336" s="20">
        <f t="shared" si="506"/>
        <v>69</v>
      </c>
      <c r="CX336" s="9" t="str">
        <f t="shared" si="507"/>
        <v>مؤجل(ة)</v>
      </c>
      <c r="CY336" s="10"/>
      <c r="CZ336" s="15"/>
      <c r="DA336" s="12"/>
    </row>
    <row r="337" spans="2:105" ht="29.25" customHeight="1" thickBot="1">
      <c r="B337" s="1">
        <f t="shared" si="508"/>
        <v>9</v>
      </c>
      <c r="C337" s="191" t="s">
        <v>527</v>
      </c>
      <c r="D337" s="138" t="s">
        <v>528</v>
      </c>
      <c r="E337" s="13" t="s">
        <v>855</v>
      </c>
      <c r="F337" s="32">
        <v>35945</v>
      </c>
      <c r="G337" s="33" t="s">
        <v>790</v>
      </c>
      <c r="H337" s="28">
        <v>10.91</v>
      </c>
      <c r="I337" s="29">
        <v>30</v>
      </c>
      <c r="J337" s="30">
        <v>9.09</v>
      </c>
      <c r="K337" s="31">
        <v>30</v>
      </c>
      <c r="L337" s="18">
        <f t="shared" si="454"/>
        <v>10</v>
      </c>
      <c r="M337" s="19">
        <f t="shared" si="455"/>
        <v>60</v>
      </c>
      <c r="N337" s="149">
        <v>13</v>
      </c>
      <c r="O337" s="150">
        <v>11</v>
      </c>
      <c r="P337" s="120">
        <f t="shared" si="456"/>
        <v>12</v>
      </c>
      <c r="Q337" s="121">
        <f t="shared" si="457"/>
        <v>6</v>
      </c>
      <c r="R337" s="135">
        <v>15.5</v>
      </c>
      <c r="S337" s="136">
        <v>10.25</v>
      </c>
      <c r="T337" s="120">
        <f t="shared" si="458"/>
        <v>12.875</v>
      </c>
      <c r="U337" s="121">
        <f t="shared" si="459"/>
        <v>6</v>
      </c>
      <c r="V337" s="135">
        <v>11.5</v>
      </c>
      <c r="W337" s="136">
        <v>5.5</v>
      </c>
      <c r="X337" s="120">
        <f t="shared" si="460"/>
        <v>8.5</v>
      </c>
      <c r="Y337" s="121">
        <f t="shared" si="461"/>
        <v>0</v>
      </c>
      <c r="Z337" s="124">
        <f t="shared" si="462"/>
        <v>11.125</v>
      </c>
      <c r="AA337" s="125">
        <f t="shared" si="463"/>
        <v>17</v>
      </c>
      <c r="AB337" s="136">
        <v>12</v>
      </c>
      <c r="AC337" s="126">
        <f t="shared" si="464"/>
        <v>12</v>
      </c>
      <c r="AD337" s="127">
        <f t="shared" si="465"/>
        <v>3</v>
      </c>
      <c r="AE337" s="135">
        <v>11</v>
      </c>
      <c r="AF337" s="136">
        <v>2.75</v>
      </c>
      <c r="AG337" s="120">
        <f t="shared" si="466"/>
        <v>6.875</v>
      </c>
      <c r="AH337" s="121">
        <f t="shared" si="467"/>
        <v>0</v>
      </c>
      <c r="AI337" s="135">
        <v>14</v>
      </c>
      <c r="AJ337" s="136">
        <v>9</v>
      </c>
      <c r="AK337" s="120">
        <f t="shared" si="468"/>
        <v>11.5</v>
      </c>
      <c r="AL337" s="121">
        <f t="shared" si="469"/>
        <v>3</v>
      </c>
      <c r="AM337" s="128">
        <f t="shared" si="470"/>
        <v>9.75</v>
      </c>
      <c r="AN337" s="129">
        <f t="shared" si="471"/>
        <v>6</v>
      </c>
      <c r="AO337" s="135">
        <v>12</v>
      </c>
      <c r="AP337" s="136">
        <v>3</v>
      </c>
      <c r="AQ337" s="120">
        <f t="shared" si="472"/>
        <v>7.5</v>
      </c>
      <c r="AR337" s="121">
        <f t="shared" si="473"/>
        <v>0</v>
      </c>
      <c r="AS337" s="135">
        <v>16</v>
      </c>
      <c r="AT337" s="136">
        <v>17.5</v>
      </c>
      <c r="AU337" s="120">
        <f t="shared" si="474"/>
        <v>16.75</v>
      </c>
      <c r="AV337" s="121">
        <f t="shared" si="475"/>
        <v>1</v>
      </c>
      <c r="AW337" s="128">
        <f t="shared" si="476"/>
        <v>10.583333333333334</v>
      </c>
      <c r="AX337" s="129">
        <f t="shared" si="477"/>
        <v>3</v>
      </c>
      <c r="AY337" s="137">
        <v>18.5</v>
      </c>
      <c r="AZ337" s="131">
        <f t="shared" si="478"/>
        <v>18.5</v>
      </c>
      <c r="BA337" s="132">
        <f t="shared" si="479"/>
        <v>1</v>
      </c>
      <c r="BB337" s="128">
        <f t="shared" si="480"/>
        <v>18.5</v>
      </c>
      <c r="BC337" s="129">
        <f t="shared" si="481"/>
        <v>1</v>
      </c>
      <c r="BD337" s="133">
        <f t="shared" si="482"/>
        <v>11.05</v>
      </c>
      <c r="BE337" s="134">
        <f t="shared" si="483"/>
        <v>30</v>
      </c>
      <c r="BF337" s="149"/>
      <c r="BG337" s="150"/>
      <c r="BH337" s="142">
        <f t="shared" si="484"/>
        <v>0</v>
      </c>
      <c r="BI337" s="143">
        <f t="shared" si="485"/>
        <v>0</v>
      </c>
      <c r="BJ337" s="149"/>
      <c r="BK337" s="150"/>
      <c r="BL337" s="142">
        <f t="shared" si="486"/>
        <v>0</v>
      </c>
      <c r="BM337" s="143">
        <f t="shared" si="487"/>
        <v>0</v>
      </c>
      <c r="BN337" s="149"/>
      <c r="BO337" s="150"/>
      <c r="BP337" s="142">
        <f t="shared" si="509"/>
        <v>0</v>
      </c>
      <c r="BQ337" s="143">
        <f t="shared" si="510"/>
        <v>0</v>
      </c>
      <c r="BR337" s="149"/>
      <c r="BS337" s="150"/>
      <c r="BT337" s="142">
        <f t="shared" si="488"/>
        <v>0</v>
      </c>
      <c r="BU337" s="143">
        <f t="shared" si="489"/>
        <v>0</v>
      </c>
      <c r="BV337" s="144">
        <f t="shared" si="490"/>
        <v>0</v>
      </c>
      <c r="BW337" s="145">
        <f t="shared" si="491"/>
        <v>0</v>
      </c>
      <c r="BX337" s="149"/>
      <c r="BY337" s="150"/>
      <c r="BZ337" s="142">
        <f t="shared" si="492"/>
        <v>0</v>
      </c>
      <c r="CA337" s="143">
        <f t="shared" si="493"/>
        <v>0</v>
      </c>
      <c r="CB337" s="146">
        <f t="shared" si="494"/>
        <v>0</v>
      </c>
      <c r="CC337" s="145">
        <f t="shared" si="495"/>
        <v>0</v>
      </c>
      <c r="CD337" s="150"/>
      <c r="CE337" s="147">
        <f t="shared" si="496"/>
        <v>0</v>
      </c>
      <c r="CF337" s="148">
        <f t="shared" si="497"/>
        <v>0</v>
      </c>
      <c r="CG337" s="146">
        <f t="shared" si="498"/>
        <v>0</v>
      </c>
      <c r="CH337" s="145">
        <f t="shared" si="499"/>
        <v>0</v>
      </c>
      <c r="CI337" s="149"/>
      <c r="CJ337" s="150"/>
      <c r="CK337" s="142">
        <f t="shared" si="500"/>
        <v>0</v>
      </c>
      <c r="CL337" s="143">
        <f t="shared" si="501"/>
        <v>0</v>
      </c>
      <c r="CM337" s="146">
        <f t="shared" si="502"/>
        <v>0</v>
      </c>
      <c r="CN337" s="145">
        <f t="shared" si="503"/>
        <v>0</v>
      </c>
      <c r="CO337" s="21">
        <f t="shared" si="504"/>
        <v>0</v>
      </c>
      <c r="CP337" s="22">
        <f t="shared" si="505"/>
        <v>0</v>
      </c>
      <c r="CQ337" s="2">
        <f t="shared" si="448"/>
        <v>11.05</v>
      </c>
      <c r="CR337" s="3">
        <f t="shared" si="449"/>
        <v>30</v>
      </c>
      <c r="CS337" s="4">
        <f t="shared" si="450"/>
        <v>0</v>
      </c>
      <c r="CT337" s="5">
        <f t="shared" si="451"/>
        <v>0</v>
      </c>
      <c r="CU337" s="23">
        <f t="shared" si="452"/>
        <v>5.5250000000000004</v>
      </c>
      <c r="CV337" s="6">
        <f t="shared" si="453"/>
        <v>30</v>
      </c>
      <c r="CW337" s="20">
        <f t="shared" si="506"/>
        <v>90</v>
      </c>
      <c r="CX337" s="9" t="str">
        <f t="shared" si="507"/>
        <v>مؤجل(ة)</v>
      </c>
      <c r="CY337" s="10"/>
      <c r="CZ337" s="15"/>
      <c r="DA337" s="12"/>
    </row>
    <row r="338" spans="2:105" ht="29.25" customHeight="1" thickBot="1">
      <c r="B338" s="1">
        <f t="shared" si="508"/>
        <v>10</v>
      </c>
      <c r="C338" s="187" t="s">
        <v>529</v>
      </c>
      <c r="D338" s="138" t="s">
        <v>530</v>
      </c>
      <c r="E338" s="13" t="s">
        <v>791</v>
      </c>
      <c r="F338" s="32">
        <v>35335</v>
      </c>
      <c r="G338" s="33" t="s">
        <v>790</v>
      </c>
      <c r="H338" s="28">
        <v>10</v>
      </c>
      <c r="I338" s="29">
        <v>30</v>
      </c>
      <c r="J338" s="30">
        <v>10.01</v>
      </c>
      <c r="K338" s="31">
        <v>30</v>
      </c>
      <c r="L338" s="18">
        <f>(H338+J338)/2</f>
        <v>10.004999999999999</v>
      </c>
      <c r="M338" s="19">
        <f t="shared" si="455"/>
        <v>60</v>
      </c>
      <c r="N338" s="149">
        <v>13.5</v>
      </c>
      <c r="O338" s="150">
        <v>5.75</v>
      </c>
      <c r="P338" s="120">
        <f t="shared" si="456"/>
        <v>9.625</v>
      </c>
      <c r="Q338" s="121">
        <f t="shared" si="457"/>
        <v>0</v>
      </c>
      <c r="R338" s="135">
        <v>15.5</v>
      </c>
      <c r="S338" s="136">
        <v>8.25</v>
      </c>
      <c r="T338" s="120">
        <f t="shared" si="458"/>
        <v>11.875</v>
      </c>
      <c r="U338" s="121">
        <f t="shared" si="459"/>
        <v>6</v>
      </c>
      <c r="V338" s="135">
        <v>8.5</v>
      </c>
      <c r="W338" s="136">
        <v>4.5</v>
      </c>
      <c r="X338" s="120">
        <f t="shared" si="460"/>
        <v>6.5</v>
      </c>
      <c r="Y338" s="121">
        <f t="shared" si="461"/>
        <v>0</v>
      </c>
      <c r="Z338" s="124">
        <f t="shared" si="462"/>
        <v>9.3333333333333339</v>
      </c>
      <c r="AA338" s="125">
        <f t="shared" si="463"/>
        <v>6</v>
      </c>
      <c r="AB338" s="136">
        <v>10</v>
      </c>
      <c r="AC338" s="126">
        <f t="shared" si="464"/>
        <v>10</v>
      </c>
      <c r="AD338" s="127">
        <f t="shared" si="465"/>
        <v>3</v>
      </c>
      <c r="AE338" s="135">
        <v>11</v>
      </c>
      <c r="AF338" s="136">
        <v>2.5</v>
      </c>
      <c r="AG338" s="120">
        <f t="shared" si="466"/>
        <v>6.75</v>
      </c>
      <c r="AH338" s="121">
        <f t="shared" si="467"/>
        <v>0</v>
      </c>
      <c r="AI338" s="135">
        <v>10</v>
      </c>
      <c r="AJ338" s="136">
        <v>1</v>
      </c>
      <c r="AK338" s="120">
        <f t="shared" si="468"/>
        <v>5.5</v>
      </c>
      <c r="AL338" s="121">
        <f t="shared" si="469"/>
        <v>0</v>
      </c>
      <c r="AM338" s="128">
        <f t="shared" si="470"/>
        <v>6.9</v>
      </c>
      <c r="AN338" s="129">
        <f t="shared" si="471"/>
        <v>3</v>
      </c>
      <c r="AO338" s="135">
        <v>12</v>
      </c>
      <c r="AP338" s="136">
        <v>7</v>
      </c>
      <c r="AQ338" s="120">
        <f t="shared" si="472"/>
        <v>9.5</v>
      </c>
      <c r="AR338" s="121">
        <f t="shared" si="473"/>
        <v>0</v>
      </c>
      <c r="AS338" s="135">
        <v>12</v>
      </c>
      <c r="AT338" s="136">
        <v>9.5</v>
      </c>
      <c r="AU338" s="120">
        <f t="shared" si="474"/>
        <v>10.75</v>
      </c>
      <c r="AV338" s="121">
        <f t="shared" si="475"/>
        <v>1</v>
      </c>
      <c r="AW338" s="128">
        <f t="shared" si="476"/>
        <v>9.9166666666666661</v>
      </c>
      <c r="AX338" s="129">
        <f t="shared" si="477"/>
        <v>1</v>
      </c>
      <c r="AY338" s="137">
        <v>7</v>
      </c>
      <c r="AZ338" s="131">
        <f t="shared" si="478"/>
        <v>7</v>
      </c>
      <c r="BA338" s="132">
        <f t="shared" si="479"/>
        <v>0</v>
      </c>
      <c r="BB338" s="128">
        <f t="shared" si="480"/>
        <v>7</v>
      </c>
      <c r="BC338" s="129">
        <f t="shared" si="481"/>
        <v>0</v>
      </c>
      <c r="BD338" s="133">
        <f t="shared" si="482"/>
        <v>8.4833333333333325</v>
      </c>
      <c r="BE338" s="134">
        <f t="shared" si="483"/>
        <v>10</v>
      </c>
      <c r="BF338" s="149"/>
      <c r="BG338" s="150"/>
      <c r="BH338" s="142">
        <f t="shared" si="484"/>
        <v>0</v>
      </c>
      <c r="BI338" s="143">
        <f t="shared" si="485"/>
        <v>0</v>
      </c>
      <c r="BJ338" s="149"/>
      <c r="BK338" s="150"/>
      <c r="BL338" s="142">
        <f t="shared" si="486"/>
        <v>0</v>
      </c>
      <c r="BM338" s="143">
        <f t="shared" si="487"/>
        <v>0</v>
      </c>
      <c r="BN338" s="149"/>
      <c r="BO338" s="150"/>
      <c r="BP338" s="142">
        <f t="shared" si="509"/>
        <v>0</v>
      </c>
      <c r="BQ338" s="143">
        <f t="shared" si="510"/>
        <v>0</v>
      </c>
      <c r="BR338" s="149"/>
      <c r="BS338" s="150"/>
      <c r="BT338" s="142">
        <f t="shared" si="488"/>
        <v>0</v>
      </c>
      <c r="BU338" s="143">
        <f t="shared" si="489"/>
        <v>0</v>
      </c>
      <c r="BV338" s="144">
        <f t="shared" si="490"/>
        <v>0</v>
      </c>
      <c r="BW338" s="145">
        <f t="shared" si="491"/>
        <v>0</v>
      </c>
      <c r="BX338" s="149"/>
      <c r="BY338" s="150"/>
      <c r="BZ338" s="142">
        <f t="shared" si="492"/>
        <v>0</v>
      </c>
      <c r="CA338" s="143">
        <f t="shared" si="493"/>
        <v>0</v>
      </c>
      <c r="CB338" s="146">
        <f t="shared" si="494"/>
        <v>0</v>
      </c>
      <c r="CC338" s="145">
        <f t="shared" si="495"/>
        <v>0</v>
      </c>
      <c r="CD338" s="150"/>
      <c r="CE338" s="147">
        <f t="shared" si="496"/>
        <v>0</v>
      </c>
      <c r="CF338" s="148">
        <f t="shared" si="497"/>
        <v>0</v>
      </c>
      <c r="CG338" s="146">
        <f t="shared" si="498"/>
        <v>0</v>
      </c>
      <c r="CH338" s="145">
        <f t="shared" si="499"/>
        <v>0</v>
      </c>
      <c r="CI338" s="149"/>
      <c r="CJ338" s="150"/>
      <c r="CK338" s="142">
        <f t="shared" si="500"/>
        <v>0</v>
      </c>
      <c r="CL338" s="143">
        <f t="shared" si="501"/>
        <v>0</v>
      </c>
      <c r="CM338" s="146">
        <f t="shared" si="502"/>
        <v>0</v>
      </c>
      <c r="CN338" s="145">
        <f t="shared" si="503"/>
        <v>0</v>
      </c>
      <c r="CO338" s="21">
        <f t="shared" si="504"/>
        <v>0</v>
      </c>
      <c r="CP338" s="22">
        <f t="shared" si="505"/>
        <v>0</v>
      </c>
      <c r="CQ338" s="2">
        <f t="shared" si="448"/>
        <v>8.4833333333333325</v>
      </c>
      <c r="CR338" s="3">
        <f t="shared" si="449"/>
        <v>10</v>
      </c>
      <c r="CS338" s="4">
        <f t="shared" si="450"/>
        <v>0</v>
      </c>
      <c r="CT338" s="5">
        <f t="shared" si="451"/>
        <v>0</v>
      </c>
      <c r="CU338" s="23">
        <f t="shared" si="452"/>
        <v>4.2416666666666663</v>
      </c>
      <c r="CV338" s="6">
        <f t="shared" si="453"/>
        <v>10</v>
      </c>
      <c r="CW338" s="20">
        <f t="shared" si="506"/>
        <v>70</v>
      </c>
      <c r="CX338" s="9" t="str">
        <f t="shared" si="507"/>
        <v>مؤجل(ة)</v>
      </c>
      <c r="CY338" s="10"/>
      <c r="CZ338" s="16"/>
      <c r="DA338" s="12"/>
    </row>
    <row r="339" spans="2:105" ht="29.25" customHeight="1" thickBot="1">
      <c r="B339" s="1">
        <v>12</v>
      </c>
      <c r="C339" s="187" t="s">
        <v>531</v>
      </c>
      <c r="D339" s="138" t="s">
        <v>134</v>
      </c>
      <c r="E339" s="13" t="s">
        <v>792</v>
      </c>
      <c r="F339" s="32">
        <v>34043</v>
      </c>
      <c r="G339" s="33" t="s">
        <v>790</v>
      </c>
      <c r="H339" s="28">
        <v>10</v>
      </c>
      <c r="I339" s="29">
        <v>30</v>
      </c>
      <c r="J339" s="30">
        <v>11</v>
      </c>
      <c r="K339" s="31">
        <v>30</v>
      </c>
      <c r="L339" s="18">
        <f t="shared" si="454"/>
        <v>10.5</v>
      </c>
      <c r="M339" s="19">
        <f t="shared" si="455"/>
        <v>60</v>
      </c>
      <c r="N339" s="149">
        <v>14</v>
      </c>
      <c r="O339" s="150">
        <v>6</v>
      </c>
      <c r="P339" s="120">
        <f t="shared" si="456"/>
        <v>10</v>
      </c>
      <c r="Q339" s="121">
        <f t="shared" si="457"/>
        <v>6</v>
      </c>
      <c r="R339" s="135">
        <v>13.75</v>
      </c>
      <c r="S339" s="136">
        <v>15.5</v>
      </c>
      <c r="T339" s="120">
        <f t="shared" si="458"/>
        <v>14.625</v>
      </c>
      <c r="U339" s="121">
        <f t="shared" si="459"/>
        <v>6</v>
      </c>
      <c r="V339" s="135">
        <v>10</v>
      </c>
      <c r="W339" s="136">
        <v>7</v>
      </c>
      <c r="X339" s="120">
        <f t="shared" si="460"/>
        <v>8.5</v>
      </c>
      <c r="Y339" s="121">
        <f t="shared" si="461"/>
        <v>0</v>
      </c>
      <c r="Z339" s="124">
        <f t="shared" si="462"/>
        <v>11.041666666666666</v>
      </c>
      <c r="AA339" s="125">
        <f t="shared" si="463"/>
        <v>17</v>
      </c>
      <c r="AB339" s="136">
        <v>14.5</v>
      </c>
      <c r="AC339" s="126">
        <f t="shared" si="464"/>
        <v>14.5</v>
      </c>
      <c r="AD339" s="127">
        <f t="shared" si="465"/>
        <v>3</v>
      </c>
      <c r="AE339" s="135">
        <v>11</v>
      </c>
      <c r="AF339" s="136">
        <v>4.25</v>
      </c>
      <c r="AG339" s="120">
        <f t="shared" si="466"/>
        <v>7.625</v>
      </c>
      <c r="AH339" s="121">
        <f t="shared" si="467"/>
        <v>0</v>
      </c>
      <c r="AI339" s="135">
        <v>10</v>
      </c>
      <c r="AJ339" s="136">
        <v>1</v>
      </c>
      <c r="AK339" s="120">
        <f t="shared" si="468"/>
        <v>5.5</v>
      </c>
      <c r="AL339" s="121">
        <f t="shared" si="469"/>
        <v>0</v>
      </c>
      <c r="AM339" s="128">
        <f t="shared" si="470"/>
        <v>8.15</v>
      </c>
      <c r="AN339" s="129">
        <f t="shared" si="471"/>
        <v>3</v>
      </c>
      <c r="AO339" s="135">
        <v>12</v>
      </c>
      <c r="AP339" s="136">
        <v>3</v>
      </c>
      <c r="AQ339" s="120">
        <f t="shared" si="472"/>
        <v>7.5</v>
      </c>
      <c r="AR339" s="121">
        <f t="shared" si="473"/>
        <v>0</v>
      </c>
      <c r="AS339" s="135">
        <v>11</v>
      </c>
      <c r="AT339" s="136">
        <v>11</v>
      </c>
      <c r="AU339" s="120">
        <f t="shared" si="474"/>
        <v>11</v>
      </c>
      <c r="AV339" s="121">
        <f t="shared" si="475"/>
        <v>1</v>
      </c>
      <c r="AW339" s="128">
        <f t="shared" si="476"/>
        <v>8.6666666666666661</v>
      </c>
      <c r="AX339" s="129">
        <f t="shared" si="477"/>
        <v>1</v>
      </c>
      <c r="AY339" s="137">
        <v>16</v>
      </c>
      <c r="AZ339" s="131">
        <f t="shared" si="478"/>
        <v>16</v>
      </c>
      <c r="BA339" s="132">
        <f t="shared" si="479"/>
        <v>1</v>
      </c>
      <c r="BB339" s="128">
        <f t="shared" si="480"/>
        <v>16</v>
      </c>
      <c r="BC339" s="129">
        <f t="shared" si="481"/>
        <v>1</v>
      </c>
      <c r="BD339" s="133">
        <f t="shared" si="482"/>
        <v>9.9333333333333336</v>
      </c>
      <c r="BE339" s="134">
        <f t="shared" si="483"/>
        <v>22</v>
      </c>
      <c r="BF339" s="149"/>
      <c r="BG339" s="150"/>
      <c r="BH339" s="142">
        <f t="shared" si="484"/>
        <v>0</v>
      </c>
      <c r="BI339" s="143">
        <f t="shared" si="485"/>
        <v>0</v>
      </c>
      <c r="BJ339" s="149"/>
      <c r="BK339" s="150"/>
      <c r="BL339" s="142">
        <f t="shared" si="486"/>
        <v>0</v>
      </c>
      <c r="BM339" s="143">
        <f t="shared" si="487"/>
        <v>0</v>
      </c>
      <c r="BN339" s="149"/>
      <c r="BO339" s="150"/>
      <c r="BP339" s="142">
        <f t="shared" si="509"/>
        <v>0</v>
      </c>
      <c r="BQ339" s="143">
        <f t="shared" si="510"/>
        <v>0</v>
      </c>
      <c r="BR339" s="149"/>
      <c r="BS339" s="150"/>
      <c r="BT339" s="142">
        <f t="shared" si="488"/>
        <v>0</v>
      </c>
      <c r="BU339" s="143">
        <f t="shared" si="489"/>
        <v>0</v>
      </c>
      <c r="BV339" s="144">
        <f t="shared" si="490"/>
        <v>0</v>
      </c>
      <c r="BW339" s="145">
        <f t="shared" si="491"/>
        <v>0</v>
      </c>
      <c r="BX339" s="149"/>
      <c r="BY339" s="150"/>
      <c r="BZ339" s="142">
        <f t="shared" si="492"/>
        <v>0</v>
      </c>
      <c r="CA339" s="143">
        <f t="shared" si="493"/>
        <v>0</v>
      </c>
      <c r="CB339" s="146">
        <f t="shared" si="494"/>
        <v>0</v>
      </c>
      <c r="CC339" s="145">
        <f t="shared" si="495"/>
        <v>0</v>
      </c>
      <c r="CD339" s="150"/>
      <c r="CE339" s="147">
        <f t="shared" si="496"/>
        <v>0</v>
      </c>
      <c r="CF339" s="148">
        <f t="shared" si="497"/>
        <v>0</v>
      </c>
      <c r="CG339" s="146">
        <f t="shared" si="498"/>
        <v>0</v>
      </c>
      <c r="CH339" s="145">
        <f t="shared" si="499"/>
        <v>0</v>
      </c>
      <c r="CI339" s="149"/>
      <c r="CJ339" s="150"/>
      <c r="CK339" s="142">
        <f t="shared" si="500"/>
        <v>0</v>
      </c>
      <c r="CL339" s="143">
        <f t="shared" si="501"/>
        <v>0</v>
      </c>
      <c r="CM339" s="146">
        <f t="shared" si="502"/>
        <v>0</v>
      </c>
      <c r="CN339" s="145">
        <f t="shared" si="503"/>
        <v>0</v>
      </c>
      <c r="CO339" s="21">
        <f t="shared" si="504"/>
        <v>0</v>
      </c>
      <c r="CP339" s="22">
        <f t="shared" si="505"/>
        <v>0</v>
      </c>
      <c r="CQ339" s="2">
        <f t="shared" si="448"/>
        <v>9.9333333333333336</v>
      </c>
      <c r="CR339" s="3">
        <f t="shared" si="449"/>
        <v>22</v>
      </c>
      <c r="CS339" s="4">
        <f t="shared" si="450"/>
        <v>0</v>
      </c>
      <c r="CT339" s="5">
        <f t="shared" si="451"/>
        <v>0</v>
      </c>
      <c r="CU339" s="23">
        <f t="shared" si="452"/>
        <v>4.9666666666666668</v>
      </c>
      <c r="CV339" s="6">
        <f t="shared" si="453"/>
        <v>22</v>
      </c>
      <c r="CW339" s="20">
        <f t="shared" si="506"/>
        <v>82</v>
      </c>
      <c r="CX339" s="9" t="str">
        <f t="shared" si="507"/>
        <v>مؤجل(ة)</v>
      </c>
      <c r="CY339" s="10"/>
      <c r="CZ339" s="15"/>
      <c r="DA339" s="12"/>
    </row>
    <row r="340" spans="2:105" ht="29.25" customHeight="1" thickBot="1">
      <c r="B340" s="1">
        <f t="shared" si="508"/>
        <v>13</v>
      </c>
      <c r="C340" s="187" t="s">
        <v>532</v>
      </c>
      <c r="D340" s="138" t="s">
        <v>846</v>
      </c>
      <c r="E340" s="13" t="s">
        <v>793</v>
      </c>
      <c r="F340" s="32">
        <v>35973</v>
      </c>
      <c r="G340" s="33" t="s">
        <v>790</v>
      </c>
      <c r="H340" s="28">
        <v>11.66</v>
      </c>
      <c r="I340" s="29">
        <v>30</v>
      </c>
      <c r="J340" s="30">
        <v>12</v>
      </c>
      <c r="K340" s="31">
        <v>30</v>
      </c>
      <c r="L340" s="18">
        <f t="shared" si="454"/>
        <v>11.83</v>
      </c>
      <c r="M340" s="19">
        <f t="shared" si="455"/>
        <v>60</v>
      </c>
      <c r="N340" s="149">
        <v>16</v>
      </c>
      <c r="O340" s="150">
        <v>5.75</v>
      </c>
      <c r="P340" s="120">
        <f t="shared" si="456"/>
        <v>10.875</v>
      </c>
      <c r="Q340" s="121">
        <f t="shared" si="457"/>
        <v>6</v>
      </c>
      <c r="R340" s="135">
        <v>15</v>
      </c>
      <c r="S340" s="136">
        <v>10</v>
      </c>
      <c r="T340" s="120">
        <f t="shared" si="458"/>
        <v>12.5</v>
      </c>
      <c r="U340" s="121">
        <f t="shared" si="459"/>
        <v>6</v>
      </c>
      <c r="V340" s="135">
        <v>12</v>
      </c>
      <c r="W340" s="136">
        <v>5.25</v>
      </c>
      <c r="X340" s="120">
        <f t="shared" si="460"/>
        <v>8.625</v>
      </c>
      <c r="Y340" s="121">
        <f t="shared" si="461"/>
        <v>0</v>
      </c>
      <c r="Z340" s="124">
        <f t="shared" si="462"/>
        <v>10.666666666666666</v>
      </c>
      <c r="AA340" s="125">
        <f t="shared" si="463"/>
        <v>17</v>
      </c>
      <c r="AB340" s="136">
        <v>14</v>
      </c>
      <c r="AC340" s="126">
        <f t="shared" si="464"/>
        <v>14</v>
      </c>
      <c r="AD340" s="127">
        <f t="shared" si="465"/>
        <v>3</v>
      </c>
      <c r="AE340" s="135">
        <v>11</v>
      </c>
      <c r="AF340" s="136">
        <v>5</v>
      </c>
      <c r="AG340" s="120">
        <f t="shared" si="466"/>
        <v>8</v>
      </c>
      <c r="AH340" s="121">
        <f t="shared" si="467"/>
        <v>0</v>
      </c>
      <c r="AI340" s="135">
        <v>10</v>
      </c>
      <c r="AJ340" s="136">
        <v>5</v>
      </c>
      <c r="AK340" s="120">
        <f t="shared" si="468"/>
        <v>7.5</v>
      </c>
      <c r="AL340" s="121">
        <f t="shared" si="469"/>
        <v>0</v>
      </c>
      <c r="AM340" s="128">
        <f t="shared" si="470"/>
        <v>9</v>
      </c>
      <c r="AN340" s="129">
        <f t="shared" si="471"/>
        <v>3</v>
      </c>
      <c r="AO340" s="135">
        <v>12</v>
      </c>
      <c r="AP340" s="136">
        <v>1</v>
      </c>
      <c r="AQ340" s="120">
        <f t="shared" si="472"/>
        <v>6.5</v>
      </c>
      <c r="AR340" s="121">
        <f t="shared" si="473"/>
        <v>0</v>
      </c>
      <c r="AS340" s="135">
        <v>14</v>
      </c>
      <c r="AT340" s="136">
        <v>14.5</v>
      </c>
      <c r="AU340" s="120">
        <f t="shared" si="474"/>
        <v>14.25</v>
      </c>
      <c r="AV340" s="121">
        <f t="shared" si="475"/>
        <v>1</v>
      </c>
      <c r="AW340" s="128">
        <f t="shared" si="476"/>
        <v>9.0833333333333339</v>
      </c>
      <c r="AX340" s="129">
        <f t="shared" si="477"/>
        <v>1</v>
      </c>
      <c r="AY340" s="137">
        <v>16</v>
      </c>
      <c r="AZ340" s="131">
        <f t="shared" si="478"/>
        <v>16</v>
      </c>
      <c r="BA340" s="132">
        <f t="shared" si="479"/>
        <v>1</v>
      </c>
      <c r="BB340" s="128">
        <f t="shared" si="480"/>
        <v>16</v>
      </c>
      <c r="BC340" s="129">
        <f t="shared" si="481"/>
        <v>1</v>
      </c>
      <c r="BD340" s="133">
        <f t="shared" si="482"/>
        <v>10.15</v>
      </c>
      <c r="BE340" s="134">
        <f t="shared" si="483"/>
        <v>30</v>
      </c>
      <c r="BF340" s="149"/>
      <c r="BG340" s="150"/>
      <c r="BH340" s="142">
        <f t="shared" si="484"/>
        <v>0</v>
      </c>
      <c r="BI340" s="143">
        <f t="shared" si="485"/>
        <v>0</v>
      </c>
      <c r="BJ340" s="149"/>
      <c r="BK340" s="150"/>
      <c r="BL340" s="142">
        <f t="shared" si="486"/>
        <v>0</v>
      </c>
      <c r="BM340" s="143">
        <f t="shared" si="487"/>
        <v>0</v>
      </c>
      <c r="BN340" s="149"/>
      <c r="BO340" s="150"/>
      <c r="BP340" s="142">
        <f t="shared" si="509"/>
        <v>0</v>
      </c>
      <c r="BQ340" s="143">
        <f t="shared" si="510"/>
        <v>0</v>
      </c>
      <c r="BR340" s="149"/>
      <c r="BS340" s="150"/>
      <c r="BT340" s="142">
        <f t="shared" si="488"/>
        <v>0</v>
      </c>
      <c r="BU340" s="143">
        <f t="shared" si="489"/>
        <v>0</v>
      </c>
      <c r="BV340" s="144">
        <f t="shared" si="490"/>
        <v>0</v>
      </c>
      <c r="BW340" s="145">
        <f t="shared" si="491"/>
        <v>0</v>
      </c>
      <c r="BX340" s="149"/>
      <c r="BY340" s="150"/>
      <c r="BZ340" s="142">
        <f t="shared" si="492"/>
        <v>0</v>
      </c>
      <c r="CA340" s="143">
        <f t="shared" si="493"/>
        <v>0</v>
      </c>
      <c r="CB340" s="146">
        <f t="shared" si="494"/>
        <v>0</v>
      </c>
      <c r="CC340" s="145">
        <f t="shared" si="495"/>
        <v>0</v>
      </c>
      <c r="CD340" s="150"/>
      <c r="CE340" s="147">
        <f t="shared" si="496"/>
        <v>0</v>
      </c>
      <c r="CF340" s="148">
        <f t="shared" si="497"/>
        <v>0</v>
      </c>
      <c r="CG340" s="146">
        <f t="shared" si="498"/>
        <v>0</v>
      </c>
      <c r="CH340" s="145">
        <f t="shared" si="499"/>
        <v>0</v>
      </c>
      <c r="CI340" s="149"/>
      <c r="CJ340" s="150"/>
      <c r="CK340" s="142">
        <f t="shared" si="500"/>
        <v>0</v>
      </c>
      <c r="CL340" s="143">
        <f t="shared" si="501"/>
        <v>0</v>
      </c>
      <c r="CM340" s="146">
        <f t="shared" si="502"/>
        <v>0</v>
      </c>
      <c r="CN340" s="145">
        <f t="shared" si="503"/>
        <v>0</v>
      </c>
      <c r="CO340" s="21">
        <f t="shared" si="504"/>
        <v>0</v>
      </c>
      <c r="CP340" s="22">
        <f t="shared" si="505"/>
        <v>0</v>
      </c>
      <c r="CQ340" s="2">
        <f t="shared" si="448"/>
        <v>10.15</v>
      </c>
      <c r="CR340" s="3">
        <f t="shared" si="449"/>
        <v>30</v>
      </c>
      <c r="CS340" s="4">
        <f t="shared" si="450"/>
        <v>0</v>
      </c>
      <c r="CT340" s="5">
        <f t="shared" si="451"/>
        <v>0</v>
      </c>
      <c r="CU340" s="23">
        <f t="shared" si="452"/>
        <v>5.0750000000000002</v>
      </c>
      <c r="CV340" s="6">
        <f t="shared" si="453"/>
        <v>30</v>
      </c>
      <c r="CW340" s="20">
        <f t="shared" si="506"/>
        <v>90</v>
      </c>
      <c r="CX340" s="9" t="str">
        <f t="shared" si="507"/>
        <v>مؤجل(ة)</v>
      </c>
      <c r="CY340" s="10"/>
      <c r="CZ340" s="15"/>
      <c r="DA340" s="12"/>
    </row>
    <row r="341" spans="2:105" ht="29.25" customHeight="1" thickBot="1">
      <c r="B341" s="1">
        <f t="shared" si="508"/>
        <v>14</v>
      </c>
      <c r="C341" s="192" t="s">
        <v>533</v>
      </c>
      <c r="D341" s="138" t="s">
        <v>534</v>
      </c>
      <c r="E341" s="13" t="s">
        <v>794</v>
      </c>
      <c r="F341" s="32">
        <v>34866</v>
      </c>
      <c r="G341" s="33" t="s">
        <v>790</v>
      </c>
      <c r="H341" s="28">
        <v>9.83</v>
      </c>
      <c r="I341" s="29">
        <v>30</v>
      </c>
      <c r="J341" s="30">
        <v>10.18</v>
      </c>
      <c r="K341" s="31">
        <v>30</v>
      </c>
      <c r="L341" s="18">
        <f t="shared" si="454"/>
        <v>10.004999999999999</v>
      </c>
      <c r="M341" s="19">
        <f t="shared" si="455"/>
        <v>60</v>
      </c>
      <c r="N341" s="149">
        <v>17</v>
      </c>
      <c r="O341" s="150">
        <v>8.25</v>
      </c>
      <c r="P341" s="120">
        <f t="shared" si="456"/>
        <v>12.625</v>
      </c>
      <c r="Q341" s="121">
        <f t="shared" si="457"/>
        <v>6</v>
      </c>
      <c r="R341" s="135">
        <v>15</v>
      </c>
      <c r="S341" s="136">
        <v>10</v>
      </c>
      <c r="T341" s="120">
        <f t="shared" si="458"/>
        <v>12.5</v>
      </c>
      <c r="U341" s="121">
        <f t="shared" si="459"/>
        <v>6</v>
      </c>
      <c r="V341" s="135">
        <v>8.5</v>
      </c>
      <c r="W341" s="136">
        <v>6</v>
      </c>
      <c r="X341" s="120">
        <f t="shared" si="460"/>
        <v>7.25</v>
      </c>
      <c r="Y341" s="121">
        <f t="shared" si="461"/>
        <v>0</v>
      </c>
      <c r="Z341" s="124">
        <f t="shared" si="462"/>
        <v>10.791666666666666</v>
      </c>
      <c r="AA341" s="125">
        <f t="shared" si="463"/>
        <v>17</v>
      </c>
      <c r="AB341" s="136">
        <v>12</v>
      </c>
      <c r="AC341" s="126">
        <f t="shared" si="464"/>
        <v>12</v>
      </c>
      <c r="AD341" s="127">
        <f t="shared" si="465"/>
        <v>3</v>
      </c>
      <c r="AE341" s="135">
        <v>12</v>
      </c>
      <c r="AF341" s="136">
        <v>4</v>
      </c>
      <c r="AG341" s="120">
        <f t="shared" si="466"/>
        <v>8</v>
      </c>
      <c r="AH341" s="121">
        <f t="shared" si="467"/>
        <v>0</v>
      </c>
      <c r="AI341" s="135">
        <v>10</v>
      </c>
      <c r="AJ341" s="136">
        <v>2.5</v>
      </c>
      <c r="AK341" s="120">
        <f t="shared" si="468"/>
        <v>6.25</v>
      </c>
      <c r="AL341" s="121">
        <f t="shared" si="469"/>
        <v>0</v>
      </c>
      <c r="AM341" s="128">
        <f t="shared" si="470"/>
        <v>8.1</v>
      </c>
      <c r="AN341" s="129">
        <f t="shared" si="471"/>
        <v>3</v>
      </c>
      <c r="AO341" s="135">
        <v>12</v>
      </c>
      <c r="AP341" s="136">
        <v>1</v>
      </c>
      <c r="AQ341" s="120">
        <f t="shared" si="472"/>
        <v>6.5</v>
      </c>
      <c r="AR341" s="121">
        <f t="shared" si="473"/>
        <v>0</v>
      </c>
      <c r="AS341" s="135">
        <v>11</v>
      </c>
      <c r="AT341" s="136">
        <v>14.5</v>
      </c>
      <c r="AU341" s="120">
        <f t="shared" si="474"/>
        <v>12.75</v>
      </c>
      <c r="AV341" s="121">
        <f t="shared" si="475"/>
        <v>1</v>
      </c>
      <c r="AW341" s="128">
        <f t="shared" si="476"/>
        <v>8.5833333333333339</v>
      </c>
      <c r="AX341" s="129">
        <f t="shared" si="477"/>
        <v>1</v>
      </c>
      <c r="AY341" s="137">
        <v>8</v>
      </c>
      <c r="AZ341" s="131">
        <f t="shared" si="478"/>
        <v>8</v>
      </c>
      <c r="BA341" s="132">
        <f t="shared" si="479"/>
        <v>0</v>
      </c>
      <c r="BB341" s="128">
        <f t="shared" si="480"/>
        <v>8</v>
      </c>
      <c r="BC341" s="129">
        <f t="shared" si="481"/>
        <v>0</v>
      </c>
      <c r="BD341" s="133">
        <f t="shared" si="482"/>
        <v>9.2666666666666675</v>
      </c>
      <c r="BE341" s="134">
        <f t="shared" si="483"/>
        <v>21</v>
      </c>
      <c r="BF341" s="149"/>
      <c r="BG341" s="150"/>
      <c r="BH341" s="142">
        <f t="shared" si="484"/>
        <v>0</v>
      </c>
      <c r="BI341" s="143">
        <f t="shared" si="485"/>
        <v>0</v>
      </c>
      <c r="BJ341" s="149"/>
      <c r="BK341" s="150"/>
      <c r="BL341" s="142">
        <f t="shared" si="486"/>
        <v>0</v>
      </c>
      <c r="BM341" s="143">
        <f t="shared" si="487"/>
        <v>0</v>
      </c>
      <c r="BN341" s="149"/>
      <c r="BO341" s="150"/>
      <c r="BP341" s="142">
        <f t="shared" si="509"/>
        <v>0</v>
      </c>
      <c r="BQ341" s="143">
        <f t="shared" si="510"/>
        <v>0</v>
      </c>
      <c r="BR341" s="149"/>
      <c r="BS341" s="150"/>
      <c r="BT341" s="142">
        <f t="shared" si="488"/>
        <v>0</v>
      </c>
      <c r="BU341" s="143">
        <f t="shared" si="489"/>
        <v>0</v>
      </c>
      <c r="BV341" s="144">
        <f t="shared" si="490"/>
        <v>0</v>
      </c>
      <c r="BW341" s="145">
        <f t="shared" si="491"/>
        <v>0</v>
      </c>
      <c r="BX341" s="149"/>
      <c r="BY341" s="150"/>
      <c r="BZ341" s="142">
        <f t="shared" si="492"/>
        <v>0</v>
      </c>
      <c r="CA341" s="143">
        <f t="shared" si="493"/>
        <v>0</v>
      </c>
      <c r="CB341" s="146">
        <f t="shared" si="494"/>
        <v>0</v>
      </c>
      <c r="CC341" s="145">
        <f t="shared" si="495"/>
        <v>0</v>
      </c>
      <c r="CD341" s="150"/>
      <c r="CE341" s="147">
        <f t="shared" si="496"/>
        <v>0</v>
      </c>
      <c r="CF341" s="148">
        <f t="shared" si="497"/>
        <v>0</v>
      </c>
      <c r="CG341" s="146">
        <f t="shared" si="498"/>
        <v>0</v>
      </c>
      <c r="CH341" s="145">
        <f t="shared" si="499"/>
        <v>0</v>
      </c>
      <c r="CI341" s="149"/>
      <c r="CJ341" s="150"/>
      <c r="CK341" s="142">
        <f t="shared" si="500"/>
        <v>0</v>
      </c>
      <c r="CL341" s="143">
        <f t="shared" si="501"/>
        <v>0</v>
      </c>
      <c r="CM341" s="146">
        <f t="shared" si="502"/>
        <v>0</v>
      </c>
      <c r="CN341" s="145">
        <f t="shared" si="503"/>
        <v>0</v>
      </c>
      <c r="CO341" s="21">
        <f t="shared" si="504"/>
        <v>0</v>
      </c>
      <c r="CP341" s="22">
        <f t="shared" si="505"/>
        <v>0</v>
      </c>
      <c r="CQ341" s="2">
        <f t="shared" si="448"/>
        <v>9.2666666666666675</v>
      </c>
      <c r="CR341" s="3">
        <f t="shared" si="449"/>
        <v>21</v>
      </c>
      <c r="CS341" s="4">
        <f t="shared" si="450"/>
        <v>0</v>
      </c>
      <c r="CT341" s="5">
        <f t="shared" si="451"/>
        <v>0</v>
      </c>
      <c r="CU341" s="23">
        <f t="shared" si="452"/>
        <v>4.6333333333333337</v>
      </c>
      <c r="CV341" s="6">
        <f t="shared" si="453"/>
        <v>21</v>
      </c>
      <c r="CW341" s="20">
        <f t="shared" si="506"/>
        <v>81</v>
      </c>
      <c r="CX341" s="9" t="str">
        <f t="shared" si="507"/>
        <v>مؤجل(ة)</v>
      </c>
      <c r="CY341" s="10"/>
      <c r="CZ341" s="15"/>
      <c r="DA341" s="12"/>
    </row>
    <row r="342" spans="2:105" ht="29.25" customHeight="1" thickBot="1">
      <c r="B342" s="1">
        <f t="shared" si="508"/>
        <v>15</v>
      </c>
      <c r="C342" s="184" t="s">
        <v>535</v>
      </c>
      <c r="D342" s="138" t="s">
        <v>536</v>
      </c>
      <c r="E342" s="13" t="s">
        <v>795</v>
      </c>
      <c r="F342" s="32">
        <v>35676</v>
      </c>
      <c r="G342" s="33" t="s">
        <v>790</v>
      </c>
      <c r="H342" s="28">
        <v>10.01</v>
      </c>
      <c r="I342" s="29">
        <v>30</v>
      </c>
      <c r="J342" s="30">
        <v>10</v>
      </c>
      <c r="K342" s="31">
        <v>30</v>
      </c>
      <c r="L342" s="18">
        <f t="shared" si="454"/>
        <v>10.004999999999999</v>
      </c>
      <c r="M342" s="19">
        <f t="shared" si="455"/>
        <v>60</v>
      </c>
      <c r="N342" s="149">
        <v>14.5</v>
      </c>
      <c r="O342" s="150">
        <v>5.5</v>
      </c>
      <c r="P342" s="120">
        <f t="shared" si="456"/>
        <v>10</v>
      </c>
      <c r="Q342" s="121">
        <f t="shared" si="457"/>
        <v>6</v>
      </c>
      <c r="R342" s="135">
        <v>13</v>
      </c>
      <c r="S342" s="136">
        <v>7.5</v>
      </c>
      <c r="T342" s="120">
        <f t="shared" si="458"/>
        <v>10.25</v>
      </c>
      <c r="U342" s="121">
        <f t="shared" si="459"/>
        <v>6</v>
      </c>
      <c r="V342" s="135">
        <v>7</v>
      </c>
      <c r="W342" s="136">
        <v>4.5</v>
      </c>
      <c r="X342" s="120">
        <f t="shared" si="460"/>
        <v>5.75</v>
      </c>
      <c r="Y342" s="121">
        <f t="shared" si="461"/>
        <v>0</v>
      </c>
      <c r="Z342" s="124">
        <f t="shared" si="462"/>
        <v>8.6666666666666661</v>
      </c>
      <c r="AA342" s="125">
        <f t="shared" si="463"/>
        <v>12</v>
      </c>
      <c r="AB342" s="136">
        <v>12</v>
      </c>
      <c r="AC342" s="126">
        <f t="shared" si="464"/>
        <v>12</v>
      </c>
      <c r="AD342" s="127">
        <f t="shared" si="465"/>
        <v>3</v>
      </c>
      <c r="AE342" s="135">
        <v>10</v>
      </c>
      <c r="AF342" s="136">
        <v>0.5</v>
      </c>
      <c r="AG342" s="120">
        <f t="shared" si="466"/>
        <v>5.25</v>
      </c>
      <c r="AH342" s="121">
        <f t="shared" si="467"/>
        <v>0</v>
      </c>
      <c r="AI342" s="135">
        <v>10</v>
      </c>
      <c r="AJ342" s="136">
        <v>3.5</v>
      </c>
      <c r="AK342" s="120">
        <f t="shared" si="468"/>
        <v>6.75</v>
      </c>
      <c r="AL342" s="121">
        <f t="shared" si="469"/>
        <v>0</v>
      </c>
      <c r="AM342" s="128">
        <f t="shared" si="470"/>
        <v>7.2</v>
      </c>
      <c r="AN342" s="129">
        <f t="shared" si="471"/>
        <v>3</v>
      </c>
      <c r="AO342" s="135">
        <v>12</v>
      </c>
      <c r="AP342" s="136">
        <v>1</v>
      </c>
      <c r="AQ342" s="120">
        <f t="shared" si="472"/>
        <v>6.5</v>
      </c>
      <c r="AR342" s="121">
        <f t="shared" si="473"/>
        <v>0</v>
      </c>
      <c r="AS342" s="135">
        <v>10</v>
      </c>
      <c r="AT342" s="136">
        <v>3</v>
      </c>
      <c r="AU342" s="120">
        <f t="shared" si="474"/>
        <v>6.5</v>
      </c>
      <c r="AV342" s="121">
        <f t="shared" si="475"/>
        <v>0</v>
      </c>
      <c r="AW342" s="128">
        <f t="shared" si="476"/>
        <v>6.5</v>
      </c>
      <c r="AX342" s="129">
        <f t="shared" si="477"/>
        <v>0</v>
      </c>
      <c r="AY342" s="137">
        <v>18.5</v>
      </c>
      <c r="AZ342" s="131">
        <f t="shared" si="478"/>
        <v>18.5</v>
      </c>
      <c r="BA342" s="132">
        <f t="shared" si="479"/>
        <v>1</v>
      </c>
      <c r="BB342" s="128">
        <f t="shared" si="480"/>
        <v>18.5</v>
      </c>
      <c r="BC342" s="129">
        <f t="shared" si="481"/>
        <v>1</v>
      </c>
      <c r="BD342" s="133">
        <f t="shared" si="482"/>
        <v>8.4</v>
      </c>
      <c r="BE342" s="134">
        <f t="shared" si="483"/>
        <v>16</v>
      </c>
      <c r="BF342" s="149"/>
      <c r="BG342" s="150"/>
      <c r="BH342" s="142">
        <f t="shared" si="484"/>
        <v>0</v>
      </c>
      <c r="BI342" s="143">
        <f t="shared" si="485"/>
        <v>0</v>
      </c>
      <c r="BJ342" s="149"/>
      <c r="BK342" s="150"/>
      <c r="BL342" s="142">
        <f t="shared" si="486"/>
        <v>0</v>
      </c>
      <c r="BM342" s="143">
        <f t="shared" si="487"/>
        <v>0</v>
      </c>
      <c r="BN342" s="149"/>
      <c r="BO342" s="150"/>
      <c r="BP342" s="142">
        <f t="shared" si="509"/>
        <v>0</v>
      </c>
      <c r="BQ342" s="143">
        <f t="shared" si="510"/>
        <v>0</v>
      </c>
      <c r="BR342" s="149"/>
      <c r="BS342" s="150"/>
      <c r="BT342" s="142">
        <f t="shared" si="488"/>
        <v>0</v>
      </c>
      <c r="BU342" s="143">
        <f t="shared" si="489"/>
        <v>0</v>
      </c>
      <c r="BV342" s="144">
        <f t="shared" si="490"/>
        <v>0</v>
      </c>
      <c r="BW342" s="145">
        <f t="shared" si="491"/>
        <v>0</v>
      </c>
      <c r="BX342" s="149"/>
      <c r="BY342" s="150"/>
      <c r="BZ342" s="142">
        <f t="shared" si="492"/>
        <v>0</v>
      </c>
      <c r="CA342" s="143">
        <f t="shared" si="493"/>
        <v>0</v>
      </c>
      <c r="CB342" s="146">
        <f t="shared" si="494"/>
        <v>0</v>
      </c>
      <c r="CC342" s="145">
        <f t="shared" si="495"/>
        <v>0</v>
      </c>
      <c r="CD342" s="150"/>
      <c r="CE342" s="147">
        <f t="shared" si="496"/>
        <v>0</v>
      </c>
      <c r="CF342" s="148">
        <f t="shared" si="497"/>
        <v>0</v>
      </c>
      <c r="CG342" s="146">
        <f t="shared" si="498"/>
        <v>0</v>
      </c>
      <c r="CH342" s="145">
        <f t="shared" si="499"/>
        <v>0</v>
      </c>
      <c r="CI342" s="149"/>
      <c r="CJ342" s="150"/>
      <c r="CK342" s="142">
        <f t="shared" si="500"/>
        <v>0</v>
      </c>
      <c r="CL342" s="143">
        <f t="shared" si="501"/>
        <v>0</v>
      </c>
      <c r="CM342" s="146">
        <f t="shared" si="502"/>
        <v>0</v>
      </c>
      <c r="CN342" s="145">
        <f t="shared" si="503"/>
        <v>0</v>
      </c>
      <c r="CO342" s="21">
        <f t="shared" si="504"/>
        <v>0</v>
      </c>
      <c r="CP342" s="22">
        <f t="shared" si="505"/>
        <v>0</v>
      </c>
      <c r="CQ342" s="2">
        <f t="shared" si="448"/>
        <v>8.4</v>
      </c>
      <c r="CR342" s="3">
        <f t="shared" si="449"/>
        <v>16</v>
      </c>
      <c r="CS342" s="4">
        <f t="shared" si="450"/>
        <v>0</v>
      </c>
      <c r="CT342" s="5">
        <f t="shared" si="451"/>
        <v>0</v>
      </c>
      <c r="CU342" s="23">
        <f t="shared" si="452"/>
        <v>4.2</v>
      </c>
      <c r="CV342" s="6">
        <f t="shared" si="453"/>
        <v>16</v>
      </c>
      <c r="CW342" s="20">
        <f t="shared" si="506"/>
        <v>76</v>
      </c>
      <c r="CX342" s="9" t="str">
        <f t="shared" si="507"/>
        <v>مؤجل(ة)</v>
      </c>
      <c r="CY342" s="10"/>
      <c r="CZ342" s="15"/>
      <c r="DA342" s="12"/>
    </row>
    <row r="343" spans="2:105" ht="29.25" customHeight="1" thickBot="1">
      <c r="B343" s="1">
        <f t="shared" si="508"/>
        <v>16</v>
      </c>
      <c r="C343" s="187" t="s">
        <v>537</v>
      </c>
      <c r="D343" s="138" t="s">
        <v>441</v>
      </c>
      <c r="E343" s="13" t="s">
        <v>796</v>
      </c>
      <c r="F343" s="32">
        <v>35760</v>
      </c>
      <c r="G343" s="33" t="s">
        <v>790</v>
      </c>
      <c r="H343" s="28">
        <v>8.8800000000000008</v>
      </c>
      <c r="I343" s="29">
        <v>30</v>
      </c>
      <c r="J343" s="30">
        <v>12.33</v>
      </c>
      <c r="K343" s="31">
        <v>30</v>
      </c>
      <c r="L343" s="18">
        <f t="shared" si="454"/>
        <v>10.605</v>
      </c>
      <c r="M343" s="19">
        <f t="shared" si="455"/>
        <v>60</v>
      </c>
      <c r="N343" s="149">
        <v>14</v>
      </c>
      <c r="O343" s="150">
        <v>10.25</v>
      </c>
      <c r="P343" s="120">
        <f t="shared" si="456"/>
        <v>12.125</v>
      </c>
      <c r="Q343" s="121">
        <f t="shared" si="457"/>
        <v>6</v>
      </c>
      <c r="R343" s="135">
        <v>13</v>
      </c>
      <c r="S343" s="136">
        <v>10.75</v>
      </c>
      <c r="T343" s="120">
        <f t="shared" si="458"/>
        <v>11.875</v>
      </c>
      <c r="U343" s="121">
        <f t="shared" si="459"/>
        <v>6</v>
      </c>
      <c r="V343" s="135">
        <v>10.5</v>
      </c>
      <c r="W343" s="136">
        <v>6</v>
      </c>
      <c r="X343" s="120">
        <f t="shared" si="460"/>
        <v>8.25</v>
      </c>
      <c r="Y343" s="121">
        <f t="shared" si="461"/>
        <v>0</v>
      </c>
      <c r="Z343" s="124">
        <f t="shared" si="462"/>
        <v>10.75</v>
      </c>
      <c r="AA343" s="125">
        <f t="shared" si="463"/>
        <v>17</v>
      </c>
      <c r="AB343" s="136">
        <v>11.5</v>
      </c>
      <c r="AC343" s="126">
        <f t="shared" si="464"/>
        <v>11.5</v>
      </c>
      <c r="AD343" s="127">
        <f t="shared" si="465"/>
        <v>3</v>
      </c>
      <c r="AE343" s="135">
        <v>15</v>
      </c>
      <c r="AF343" s="136">
        <v>5</v>
      </c>
      <c r="AG343" s="120">
        <f t="shared" si="466"/>
        <v>10</v>
      </c>
      <c r="AH343" s="121">
        <f t="shared" si="467"/>
        <v>3</v>
      </c>
      <c r="AI343" s="135">
        <v>12</v>
      </c>
      <c r="AJ343" s="136">
        <v>4</v>
      </c>
      <c r="AK343" s="120">
        <f t="shared" si="468"/>
        <v>8</v>
      </c>
      <c r="AL343" s="121">
        <f t="shared" si="469"/>
        <v>0</v>
      </c>
      <c r="AM343" s="128">
        <f t="shared" si="470"/>
        <v>9.5</v>
      </c>
      <c r="AN343" s="129">
        <f t="shared" si="471"/>
        <v>6</v>
      </c>
      <c r="AO343" s="135">
        <v>12</v>
      </c>
      <c r="AP343" s="136">
        <v>7</v>
      </c>
      <c r="AQ343" s="120">
        <f t="shared" si="472"/>
        <v>9.5</v>
      </c>
      <c r="AR343" s="121">
        <f t="shared" si="473"/>
        <v>0</v>
      </c>
      <c r="AS343" s="135">
        <v>10</v>
      </c>
      <c r="AT343" s="136">
        <v>14.5</v>
      </c>
      <c r="AU343" s="120">
        <f t="shared" si="474"/>
        <v>12.25</v>
      </c>
      <c r="AV343" s="121">
        <f t="shared" si="475"/>
        <v>1</v>
      </c>
      <c r="AW343" s="128">
        <f t="shared" si="476"/>
        <v>10.416666666666666</v>
      </c>
      <c r="AX343" s="129">
        <f t="shared" si="477"/>
        <v>3</v>
      </c>
      <c r="AY343" s="137">
        <v>18.5</v>
      </c>
      <c r="AZ343" s="131">
        <f t="shared" si="478"/>
        <v>18.5</v>
      </c>
      <c r="BA343" s="132">
        <f t="shared" si="479"/>
        <v>1</v>
      </c>
      <c r="BB343" s="128">
        <f t="shared" si="480"/>
        <v>18.5</v>
      </c>
      <c r="BC343" s="129">
        <f t="shared" si="481"/>
        <v>1</v>
      </c>
      <c r="BD343" s="133">
        <f t="shared" si="482"/>
        <v>10.783333333333333</v>
      </c>
      <c r="BE343" s="134">
        <f t="shared" si="483"/>
        <v>30</v>
      </c>
      <c r="BF343" s="149"/>
      <c r="BG343" s="150"/>
      <c r="BH343" s="142">
        <f t="shared" si="484"/>
        <v>0</v>
      </c>
      <c r="BI343" s="143">
        <f t="shared" si="485"/>
        <v>0</v>
      </c>
      <c r="BJ343" s="149"/>
      <c r="BK343" s="150"/>
      <c r="BL343" s="142">
        <f t="shared" si="486"/>
        <v>0</v>
      </c>
      <c r="BM343" s="143">
        <f t="shared" si="487"/>
        <v>0</v>
      </c>
      <c r="BN343" s="149"/>
      <c r="BO343" s="150"/>
      <c r="BP343" s="142">
        <f t="shared" si="509"/>
        <v>0</v>
      </c>
      <c r="BQ343" s="143">
        <f t="shared" si="510"/>
        <v>0</v>
      </c>
      <c r="BR343" s="149"/>
      <c r="BS343" s="150"/>
      <c r="BT343" s="142">
        <f t="shared" si="488"/>
        <v>0</v>
      </c>
      <c r="BU343" s="143">
        <f t="shared" si="489"/>
        <v>0</v>
      </c>
      <c r="BV343" s="144">
        <f t="shared" si="490"/>
        <v>0</v>
      </c>
      <c r="BW343" s="145">
        <f t="shared" si="491"/>
        <v>0</v>
      </c>
      <c r="BX343" s="149"/>
      <c r="BY343" s="150"/>
      <c r="BZ343" s="142">
        <f t="shared" si="492"/>
        <v>0</v>
      </c>
      <c r="CA343" s="143">
        <f t="shared" si="493"/>
        <v>0</v>
      </c>
      <c r="CB343" s="146">
        <f t="shared" si="494"/>
        <v>0</v>
      </c>
      <c r="CC343" s="145">
        <f t="shared" si="495"/>
        <v>0</v>
      </c>
      <c r="CD343" s="150"/>
      <c r="CE343" s="147">
        <f t="shared" si="496"/>
        <v>0</v>
      </c>
      <c r="CF343" s="148">
        <f t="shared" si="497"/>
        <v>0</v>
      </c>
      <c r="CG343" s="146">
        <f t="shared" si="498"/>
        <v>0</v>
      </c>
      <c r="CH343" s="145">
        <f t="shared" si="499"/>
        <v>0</v>
      </c>
      <c r="CI343" s="149"/>
      <c r="CJ343" s="150"/>
      <c r="CK343" s="142">
        <f t="shared" si="500"/>
        <v>0</v>
      </c>
      <c r="CL343" s="143">
        <f t="shared" si="501"/>
        <v>0</v>
      </c>
      <c r="CM343" s="146">
        <f t="shared" si="502"/>
        <v>0</v>
      </c>
      <c r="CN343" s="145">
        <f t="shared" si="503"/>
        <v>0</v>
      </c>
      <c r="CO343" s="21">
        <f t="shared" si="504"/>
        <v>0</v>
      </c>
      <c r="CP343" s="22">
        <f t="shared" si="505"/>
        <v>0</v>
      </c>
      <c r="CQ343" s="2">
        <f t="shared" si="448"/>
        <v>10.783333333333333</v>
      </c>
      <c r="CR343" s="3">
        <f t="shared" si="449"/>
        <v>30</v>
      </c>
      <c r="CS343" s="4">
        <f t="shared" si="450"/>
        <v>0</v>
      </c>
      <c r="CT343" s="5">
        <f t="shared" si="451"/>
        <v>0</v>
      </c>
      <c r="CU343" s="23">
        <f t="shared" si="452"/>
        <v>5.3916666666666666</v>
      </c>
      <c r="CV343" s="6">
        <f t="shared" si="453"/>
        <v>30</v>
      </c>
      <c r="CW343" s="20">
        <f t="shared" si="506"/>
        <v>90</v>
      </c>
      <c r="CX343" s="9" t="str">
        <f t="shared" si="507"/>
        <v>مؤجل(ة)</v>
      </c>
      <c r="CZ343" s="16"/>
      <c r="DA343" s="12"/>
    </row>
    <row r="344" spans="2:105" ht="29.25" customHeight="1" thickBot="1">
      <c r="B344" s="1">
        <f t="shared" si="508"/>
        <v>17</v>
      </c>
      <c r="C344" s="187" t="s">
        <v>538</v>
      </c>
      <c r="D344" s="138" t="s">
        <v>86</v>
      </c>
      <c r="E344" s="13" t="s">
        <v>797</v>
      </c>
      <c r="F344" s="32">
        <v>35238</v>
      </c>
      <c r="G344" s="33" t="s">
        <v>790</v>
      </c>
      <c r="H344" s="28">
        <v>10.69</v>
      </c>
      <c r="I344" s="29">
        <v>30</v>
      </c>
      <c r="J344" s="30">
        <v>11.35</v>
      </c>
      <c r="K344" s="31">
        <v>30</v>
      </c>
      <c r="L344" s="18">
        <f t="shared" si="454"/>
        <v>11.02</v>
      </c>
      <c r="M344" s="19">
        <f t="shared" si="455"/>
        <v>60</v>
      </c>
      <c r="N344" s="149">
        <v>15</v>
      </c>
      <c r="O344" s="150">
        <v>3</v>
      </c>
      <c r="P344" s="120">
        <f t="shared" si="456"/>
        <v>9</v>
      </c>
      <c r="Q344" s="121">
        <f t="shared" si="457"/>
        <v>0</v>
      </c>
      <c r="R344" s="135">
        <v>15.5</v>
      </c>
      <c r="S344" s="136">
        <v>8.5</v>
      </c>
      <c r="T344" s="120">
        <f t="shared" si="458"/>
        <v>12</v>
      </c>
      <c r="U344" s="121">
        <f t="shared" si="459"/>
        <v>6</v>
      </c>
      <c r="V344" s="135">
        <v>13.5</v>
      </c>
      <c r="W344" s="136">
        <v>5.25</v>
      </c>
      <c r="X344" s="120">
        <f t="shared" si="460"/>
        <v>9.375</v>
      </c>
      <c r="Y344" s="121">
        <f t="shared" si="461"/>
        <v>0</v>
      </c>
      <c r="Z344" s="124">
        <f t="shared" si="462"/>
        <v>10.125</v>
      </c>
      <c r="AA344" s="125">
        <f t="shared" si="463"/>
        <v>17</v>
      </c>
      <c r="AB344" s="136">
        <v>13.5</v>
      </c>
      <c r="AC344" s="126">
        <f t="shared" si="464"/>
        <v>13.5</v>
      </c>
      <c r="AD344" s="127">
        <f t="shared" si="465"/>
        <v>3</v>
      </c>
      <c r="AE344" s="135">
        <v>12.5</v>
      </c>
      <c r="AF344" s="136">
        <v>3</v>
      </c>
      <c r="AG344" s="120">
        <f t="shared" si="466"/>
        <v>7.75</v>
      </c>
      <c r="AH344" s="121">
        <f t="shared" si="467"/>
        <v>0</v>
      </c>
      <c r="AI344" s="135">
        <v>9</v>
      </c>
      <c r="AJ344" s="136">
        <v>4</v>
      </c>
      <c r="AK344" s="120">
        <f t="shared" si="468"/>
        <v>6.5</v>
      </c>
      <c r="AL344" s="121">
        <f t="shared" si="469"/>
        <v>0</v>
      </c>
      <c r="AM344" s="128">
        <f t="shared" si="470"/>
        <v>8.4</v>
      </c>
      <c r="AN344" s="129">
        <f t="shared" si="471"/>
        <v>3</v>
      </c>
      <c r="AO344" s="135">
        <v>12</v>
      </c>
      <c r="AP344" s="136">
        <v>3</v>
      </c>
      <c r="AQ344" s="120">
        <f t="shared" si="472"/>
        <v>7.5</v>
      </c>
      <c r="AR344" s="121">
        <f t="shared" si="473"/>
        <v>0</v>
      </c>
      <c r="AS344" s="135">
        <v>12</v>
      </c>
      <c r="AT344" s="136">
        <v>9</v>
      </c>
      <c r="AU344" s="120">
        <f t="shared" si="474"/>
        <v>10.5</v>
      </c>
      <c r="AV344" s="121">
        <f t="shared" si="475"/>
        <v>1</v>
      </c>
      <c r="AW344" s="128">
        <f t="shared" si="476"/>
        <v>8.5</v>
      </c>
      <c r="AX344" s="129">
        <f t="shared" si="477"/>
        <v>1</v>
      </c>
      <c r="AY344" s="137">
        <v>17</v>
      </c>
      <c r="AZ344" s="131">
        <f t="shared" si="478"/>
        <v>17</v>
      </c>
      <c r="BA344" s="132">
        <f t="shared" si="479"/>
        <v>1</v>
      </c>
      <c r="BB344" s="128">
        <f t="shared" si="480"/>
        <v>17</v>
      </c>
      <c r="BC344" s="129">
        <f t="shared" si="481"/>
        <v>1</v>
      </c>
      <c r="BD344" s="133">
        <f t="shared" si="482"/>
        <v>9.6833333333333336</v>
      </c>
      <c r="BE344" s="134">
        <f t="shared" si="483"/>
        <v>22</v>
      </c>
      <c r="BF344" s="149"/>
      <c r="BG344" s="150"/>
      <c r="BH344" s="142">
        <f t="shared" si="484"/>
        <v>0</v>
      </c>
      <c r="BI344" s="143">
        <f t="shared" si="485"/>
        <v>0</v>
      </c>
      <c r="BJ344" s="149"/>
      <c r="BK344" s="150"/>
      <c r="BL344" s="142">
        <f t="shared" si="486"/>
        <v>0</v>
      </c>
      <c r="BM344" s="143">
        <f t="shared" si="487"/>
        <v>0</v>
      </c>
      <c r="BN344" s="149"/>
      <c r="BO344" s="150"/>
      <c r="BP344" s="142">
        <f t="shared" si="509"/>
        <v>0</v>
      </c>
      <c r="BQ344" s="143">
        <f t="shared" si="510"/>
        <v>0</v>
      </c>
      <c r="BR344" s="149"/>
      <c r="BS344" s="150"/>
      <c r="BT344" s="142">
        <f t="shared" si="488"/>
        <v>0</v>
      </c>
      <c r="BU344" s="143">
        <f t="shared" si="489"/>
        <v>0</v>
      </c>
      <c r="BV344" s="144">
        <f t="shared" si="490"/>
        <v>0</v>
      </c>
      <c r="BW344" s="145">
        <f t="shared" si="491"/>
        <v>0</v>
      </c>
      <c r="BX344" s="149"/>
      <c r="BY344" s="150"/>
      <c r="BZ344" s="142">
        <f t="shared" si="492"/>
        <v>0</v>
      </c>
      <c r="CA344" s="143">
        <f t="shared" si="493"/>
        <v>0</v>
      </c>
      <c r="CB344" s="146">
        <f t="shared" si="494"/>
        <v>0</v>
      </c>
      <c r="CC344" s="145">
        <f t="shared" si="495"/>
        <v>0</v>
      </c>
      <c r="CD344" s="150"/>
      <c r="CE344" s="147">
        <f t="shared" si="496"/>
        <v>0</v>
      </c>
      <c r="CF344" s="148">
        <f t="shared" si="497"/>
        <v>0</v>
      </c>
      <c r="CG344" s="146">
        <f t="shared" si="498"/>
        <v>0</v>
      </c>
      <c r="CH344" s="145">
        <f t="shared" si="499"/>
        <v>0</v>
      </c>
      <c r="CI344" s="149"/>
      <c r="CJ344" s="150"/>
      <c r="CK344" s="142">
        <f t="shared" si="500"/>
        <v>0</v>
      </c>
      <c r="CL344" s="143">
        <f t="shared" si="501"/>
        <v>0</v>
      </c>
      <c r="CM344" s="146">
        <f t="shared" si="502"/>
        <v>0</v>
      </c>
      <c r="CN344" s="145">
        <f t="shared" si="503"/>
        <v>0</v>
      </c>
      <c r="CO344" s="21">
        <f t="shared" si="504"/>
        <v>0</v>
      </c>
      <c r="CP344" s="22">
        <f t="shared" si="505"/>
        <v>0</v>
      </c>
      <c r="CQ344" s="2">
        <f t="shared" si="448"/>
        <v>9.6833333333333336</v>
      </c>
      <c r="CR344" s="3">
        <f t="shared" si="449"/>
        <v>22</v>
      </c>
      <c r="CS344" s="4">
        <f t="shared" si="450"/>
        <v>0</v>
      </c>
      <c r="CT344" s="5">
        <f t="shared" si="451"/>
        <v>0</v>
      </c>
      <c r="CU344" s="23">
        <f t="shared" si="452"/>
        <v>4.8416666666666668</v>
      </c>
      <c r="CV344" s="6">
        <f t="shared" si="453"/>
        <v>22</v>
      </c>
      <c r="CW344" s="20">
        <f t="shared" si="506"/>
        <v>82</v>
      </c>
      <c r="CX344" s="9" t="str">
        <f t="shared" si="507"/>
        <v>مؤجل(ة)</v>
      </c>
      <c r="CZ344" s="16"/>
      <c r="DA344" s="12"/>
    </row>
    <row r="345" spans="2:105" ht="29.25" customHeight="1" thickBot="1">
      <c r="B345" s="1">
        <f t="shared" si="508"/>
        <v>18</v>
      </c>
      <c r="C345" s="193" t="s">
        <v>144</v>
      </c>
      <c r="D345" s="138" t="s">
        <v>539</v>
      </c>
      <c r="E345" s="13" t="s">
        <v>858</v>
      </c>
      <c r="F345" s="32">
        <v>33129</v>
      </c>
      <c r="G345" s="33" t="s">
        <v>790</v>
      </c>
      <c r="H345" s="28"/>
      <c r="I345" s="29"/>
      <c r="J345" s="30"/>
      <c r="K345" s="31"/>
      <c r="L345" s="18">
        <f t="shared" si="454"/>
        <v>0</v>
      </c>
      <c r="M345" s="19">
        <f t="shared" si="455"/>
        <v>0</v>
      </c>
      <c r="N345" s="149">
        <v>13</v>
      </c>
      <c r="O345" s="150">
        <v>3</v>
      </c>
      <c r="P345" s="120">
        <f t="shared" si="456"/>
        <v>8</v>
      </c>
      <c r="Q345" s="121">
        <f t="shared" si="457"/>
        <v>0</v>
      </c>
      <c r="R345" s="135">
        <v>11</v>
      </c>
      <c r="S345" s="136">
        <v>11</v>
      </c>
      <c r="T345" s="120">
        <f t="shared" si="458"/>
        <v>11</v>
      </c>
      <c r="U345" s="121">
        <f t="shared" si="459"/>
        <v>6</v>
      </c>
      <c r="V345" s="135">
        <v>7</v>
      </c>
      <c r="W345" s="136">
        <v>1</v>
      </c>
      <c r="X345" s="120">
        <f t="shared" si="460"/>
        <v>4</v>
      </c>
      <c r="Y345" s="121">
        <f t="shared" si="461"/>
        <v>0</v>
      </c>
      <c r="Z345" s="124">
        <f t="shared" si="462"/>
        <v>7.666666666666667</v>
      </c>
      <c r="AA345" s="125">
        <f t="shared" si="463"/>
        <v>6</v>
      </c>
      <c r="AB345" s="136">
        <v>10</v>
      </c>
      <c r="AC345" s="126">
        <f t="shared" si="464"/>
        <v>10</v>
      </c>
      <c r="AD345" s="127">
        <f t="shared" si="465"/>
        <v>3</v>
      </c>
      <c r="AE345" s="135">
        <v>10</v>
      </c>
      <c r="AF345" s="136">
        <v>1.5</v>
      </c>
      <c r="AG345" s="120">
        <f t="shared" si="466"/>
        <v>5.75</v>
      </c>
      <c r="AH345" s="121">
        <f t="shared" si="467"/>
        <v>0</v>
      </c>
      <c r="AI345" s="135">
        <v>11</v>
      </c>
      <c r="AJ345" s="136">
        <v>0</v>
      </c>
      <c r="AK345" s="120">
        <f t="shared" si="468"/>
        <v>5.5</v>
      </c>
      <c r="AL345" s="121">
        <f t="shared" si="469"/>
        <v>0</v>
      </c>
      <c r="AM345" s="128">
        <f t="shared" si="470"/>
        <v>6.5</v>
      </c>
      <c r="AN345" s="129">
        <f t="shared" si="471"/>
        <v>3</v>
      </c>
      <c r="AO345" s="135">
        <v>12</v>
      </c>
      <c r="AP345" s="136">
        <v>3</v>
      </c>
      <c r="AQ345" s="120">
        <f t="shared" si="472"/>
        <v>7.5</v>
      </c>
      <c r="AR345" s="121">
        <f t="shared" si="473"/>
        <v>0</v>
      </c>
      <c r="AS345" s="135">
        <v>11</v>
      </c>
      <c r="AT345" s="136">
        <v>5.5</v>
      </c>
      <c r="AU345" s="120">
        <f t="shared" si="474"/>
        <v>8.25</v>
      </c>
      <c r="AV345" s="121">
        <f t="shared" si="475"/>
        <v>0</v>
      </c>
      <c r="AW345" s="128">
        <f t="shared" si="476"/>
        <v>7.75</v>
      </c>
      <c r="AX345" s="129">
        <f t="shared" si="477"/>
        <v>0</v>
      </c>
      <c r="AY345" s="137">
        <v>4.5</v>
      </c>
      <c r="AZ345" s="131">
        <f t="shared" si="478"/>
        <v>4.5</v>
      </c>
      <c r="BA345" s="132">
        <f t="shared" si="479"/>
        <v>0</v>
      </c>
      <c r="BB345" s="128">
        <f t="shared" si="480"/>
        <v>4.5</v>
      </c>
      <c r="BC345" s="129">
        <f t="shared" si="481"/>
        <v>0</v>
      </c>
      <c r="BD345" s="133">
        <f t="shared" si="482"/>
        <v>7.083333333333333</v>
      </c>
      <c r="BE345" s="134">
        <f t="shared" si="483"/>
        <v>9</v>
      </c>
      <c r="BF345" s="149"/>
      <c r="BG345" s="150"/>
      <c r="BH345" s="142">
        <f t="shared" si="484"/>
        <v>0</v>
      </c>
      <c r="BI345" s="143">
        <f t="shared" si="485"/>
        <v>0</v>
      </c>
      <c r="BJ345" s="149"/>
      <c r="BK345" s="150"/>
      <c r="BL345" s="142">
        <f t="shared" si="486"/>
        <v>0</v>
      </c>
      <c r="BM345" s="143">
        <f t="shared" si="487"/>
        <v>0</v>
      </c>
      <c r="BN345" s="149"/>
      <c r="BO345" s="150"/>
      <c r="BP345" s="142">
        <f t="shared" si="509"/>
        <v>0</v>
      </c>
      <c r="BQ345" s="143">
        <f t="shared" si="510"/>
        <v>0</v>
      </c>
      <c r="BR345" s="149"/>
      <c r="BS345" s="150"/>
      <c r="BT345" s="142">
        <f t="shared" si="488"/>
        <v>0</v>
      </c>
      <c r="BU345" s="143">
        <f t="shared" si="489"/>
        <v>0</v>
      </c>
      <c r="BV345" s="144">
        <f t="shared" si="490"/>
        <v>0</v>
      </c>
      <c r="BW345" s="145">
        <f t="shared" si="491"/>
        <v>0</v>
      </c>
      <c r="BX345" s="149"/>
      <c r="BY345" s="150"/>
      <c r="BZ345" s="142">
        <f t="shared" si="492"/>
        <v>0</v>
      </c>
      <c r="CA345" s="143">
        <f t="shared" si="493"/>
        <v>0</v>
      </c>
      <c r="CB345" s="146">
        <f t="shared" si="494"/>
        <v>0</v>
      </c>
      <c r="CC345" s="145">
        <f t="shared" si="495"/>
        <v>0</v>
      </c>
      <c r="CD345" s="150"/>
      <c r="CE345" s="147">
        <f t="shared" si="496"/>
        <v>0</v>
      </c>
      <c r="CF345" s="148">
        <f t="shared" si="497"/>
        <v>0</v>
      </c>
      <c r="CG345" s="146">
        <f t="shared" si="498"/>
        <v>0</v>
      </c>
      <c r="CH345" s="145">
        <f t="shared" si="499"/>
        <v>0</v>
      </c>
      <c r="CI345" s="149"/>
      <c r="CJ345" s="150"/>
      <c r="CK345" s="142">
        <f t="shared" si="500"/>
        <v>0</v>
      </c>
      <c r="CL345" s="143">
        <f t="shared" si="501"/>
        <v>0</v>
      </c>
      <c r="CM345" s="146">
        <f t="shared" si="502"/>
        <v>0</v>
      </c>
      <c r="CN345" s="145">
        <f t="shared" si="503"/>
        <v>0</v>
      </c>
      <c r="CO345" s="21">
        <f t="shared" si="504"/>
        <v>0</v>
      </c>
      <c r="CP345" s="22">
        <f t="shared" si="505"/>
        <v>0</v>
      </c>
      <c r="CQ345" s="2">
        <f t="shared" si="448"/>
        <v>7.083333333333333</v>
      </c>
      <c r="CR345" s="3">
        <f t="shared" si="449"/>
        <v>9</v>
      </c>
      <c r="CS345" s="4">
        <f t="shared" si="450"/>
        <v>0</v>
      </c>
      <c r="CT345" s="5">
        <f t="shared" si="451"/>
        <v>0</v>
      </c>
      <c r="CU345" s="23">
        <f t="shared" si="452"/>
        <v>3.5416666666666665</v>
      </c>
      <c r="CV345" s="6">
        <f t="shared" si="453"/>
        <v>9</v>
      </c>
      <c r="CW345" s="20">
        <f t="shared" si="506"/>
        <v>9</v>
      </c>
      <c r="CX345" s="9" t="str">
        <f t="shared" si="507"/>
        <v>مؤجل(ة)</v>
      </c>
      <c r="CY345" s="10"/>
      <c r="CZ345" s="15"/>
      <c r="DA345" s="12"/>
    </row>
    <row r="346" spans="2:105" ht="29.25" customHeight="1" thickBot="1">
      <c r="B346" s="1">
        <f t="shared" si="508"/>
        <v>19</v>
      </c>
      <c r="C346" s="194" t="s">
        <v>540</v>
      </c>
      <c r="D346" s="138" t="s">
        <v>541</v>
      </c>
      <c r="E346" s="34" t="s">
        <v>798</v>
      </c>
      <c r="F346" s="32">
        <v>35933</v>
      </c>
      <c r="G346" s="33" t="s">
        <v>790</v>
      </c>
      <c r="H346" s="28">
        <v>9.42</v>
      </c>
      <c r="I346" s="29">
        <v>30</v>
      </c>
      <c r="J346" s="30">
        <v>10.83</v>
      </c>
      <c r="K346" s="31">
        <v>30</v>
      </c>
      <c r="L346" s="18">
        <f t="shared" si="454"/>
        <v>10.125</v>
      </c>
      <c r="M346" s="19">
        <f t="shared" si="455"/>
        <v>60</v>
      </c>
      <c r="N346" s="149">
        <v>17</v>
      </c>
      <c r="O346" s="150">
        <v>6.25</v>
      </c>
      <c r="P346" s="120">
        <f t="shared" si="456"/>
        <v>11.625</v>
      </c>
      <c r="Q346" s="121">
        <f t="shared" si="457"/>
        <v>6</v>
      </c>
      <c r="R346" s="135">
        <v>13.5</v>
      </c>
      <c r="S346" s="136">
        <v>14.5</v>
      </c>
      <c r="T346" s="120">
        <f t="shared" si="458"/>
        <v>14</v>
      </c>
      <c r="U346" s="121">
        <f t="shared" si="459"/>
        <v>6</v>
      </c>
      <c r="V346" s="135">
        <v>8.5</v>
      </c>
      <c r="W346" s="136">
        <v>7.5</v>
      </c>
      <c r="X346" s="120">
        <f t="shared" si="460"/>
        <v>8</v>
      </c>
      <c r="Y346" s="121">
        <f t="shared" si="461"/>
        <v>0</v>
      </c>
      <c r="Z346" s="124">
        <f t="shared" si="462"/>
        <v>11.208333333333334</v>
      </c>
      <c r="AA346" s="125">
        <f t="shared" si="463"/>
        <v>17</v>
      </c>
      <c r="AB346" s="136">
        <v>10.5</v>
      </c>
      <c r="AC346" s="126">
        <f t="shared" si="464"/>
        <v>10.5</v>
      </c>
      <c r="AD346" s="127">
        <f t="shared" si="465"/>
        <v>3</v>
      </c>
      <c r="AE346" s="135">
        <v>11</v>
      </c>
      <c r="AF346" s="136">
        <v>6</v>
      </c>
      <c r="AG346" s="120">
        <f t="shared" si="466"/>
        <v>8.5</v>
      </c>
      <c r="AH346" s="121">
        <f t="shared" si="467"/>
        <v>0</v>
      </c>
      <c r="AI346" s="135">
        <v>11</v>
      </c>
      <c r="AJ346" s="136">
        <v>3.5</v>
      </c>
      <c r="AK346" s="120">
        <f t="shared" si="468"/>
        <v>7.25</v>
      </c>
      <c r="AL346" s="121">
        <f t="shared" si="469"/>
        <v>0</v>
      </c>
      <c r="AM346" s="128">
        <f t="shared" si="470"/>
        <v>8.4</v>
      </c>
      <c r="AN346" s="129">
        <f t="shared" si="471"/>
        <v>3</v>
      </c>
      <c r="AO346" s="135">
        <v>12</v>
      </c>
      <c r="AP346" s="136">
        <v>7</v>
      </c>
      <c r="AQ346" s="120">
        <f t="shared" si="472"/>
        <v>9.5</v>
      </c>
      <c r="AR346" s="121">
        <f t="shared" si="473"/>
        <v>0</v>
      </c>
      <c r="AS346" s="135">
        <v>10</v>
      </c>
      <c r="AT346" s="136">
        <v>9.5</v>
      </c>
      <c r="AU346" s="120">
        <f t="shared" si="474"/>
        <v>9.75</v>
      </c>
      <c r="AV346" s="121">
        <f t="shared" si="475"/>
        <v>0</v>
      </c>
      <c r="AW346" s="128">
        <f t="shared" si="476"/>
        <v>9.5833333333333339</v>
      </c>
      <c r="AX346" s="129">
        <f t="shared" si="477"/>
        <v>0</v>
      </c>
      <c r="AY346" s="137">
        <v>16</v>
      </c>
      <c r="AZ346" s="131">
        <f t="shared" si="478"/>
        <v>16</v>
      </c>
      <c r="BA346" s="132">
        <f t="shared" si="479"/>
        <v>1</v>
      </c>
      <c r="BB346" s="128">
        <f t="shared" si="480"/>
        <v>16</v>
      </c>
      <c r="BC346" s="129">
        <f t="shared" si="481"/>
        <v>1</v>
      </c>
      <c r="BD346" s="133">
        <f t="shared" si="482"/>
        <v>10.266666666666667</v>
      </c>
      <c r="BE346" s="134">
        <f t="shared" si="483"/>
        <v>30</v>
      </c>
      <c r="BF346" s="149"/>
      <c r="BG346" s="150"/>
      <c r="BH346" s="142">
        <f t="shared" si="484"/>
        <v>0</v>
      </c>
      <c r="BI346" s="143">
        <f t="shared" si="485"/>
        <v>0</v>
      </c>
      <c r="BJ346" s="149"/>
      <c r="BK346" s="150"/>
      <c r="BL346" s="142">
        <f t="shared" si="486"/>
        <v>0</v>
      </c>
      <c r="BM346" s="143">
        <f t="shared" si="487"/>
        <v>0</v>
      </c>
      <c r="BN346" s="149"/>
      <c r="BO346" s="150"/>
      <c r="BP346" s="142">
        <f t="shared" si="509"/>
        <v>0</v>
      </c>
      <c r="BQ346" s="143">
        <f t="shared" si="510"/>
        <v>0</v>
      </c>
      <c r="BR346" s="149"/>
      <c r="BS346" s="150"/>
      <c r="BT346" s="142">
        <f t="shared" si="488"/>
        <v>0</v>
      </c>
      <c r="BU346" s="143">
        <f t="shared" si="489"/>
        <v>0</v>
      </c>
      <c r="BV346" s="144">
        <f t="shared" si="490"/>
        <v>0</v>
      </c>
      <c r="BW346" s="145">
        <f t="shared" si="491"/>
        <v>0</v>
      </c>
      <c r="BX346" s="149"/>
      <c r="BY346" s="150"/>
      <c r="BZ346" s="142">
        <f t="shared" si="492"/>
        <v>0</v>
      </c>
      <c r="CA346" s="143">
        <f t="shared" si="493"/>
        <v>0</v>
      </c>
      <c r="CB346" s="146">
        <f t="shared" si="494"/>
        <v>0</v>
      </c>
      <c r="CC346" s="145">
        <f t="shared" si="495"/>
        <v>0</v>
      </c>
      <c r="CD346" s="150"/>
      <c r="CE346" s="147">
        <f t="shared" si="496"/>
        <v>0</v>
      </c>
      <c r="CF346" s="148">
        <f t="shared" si="497"/>
        <v>0</v>
      </c>
      <c r="CG346" s="146">
        <f t="shared" si="498"/>
        <v>0</v>
      </c>
      <c r="CH346" s="145">
        <f t="shared" si="499"/>
        <v>0</v>
      </c>
      <c r="CI346" s="149"/>
      <c r="CJ346" s="150"/>
      <c r="CK346" s="142">
        <f t="shared" si="500"/>
        <v>0</v>
      </c>
      <c r="CL346" s="143">
        <f t="shared" si="501"/>
        <v>0</v>
      </c>
      <c r="CM346" s="146">
        <f t="shared" si="502"/>
        <v>0</v>
      </c>
      <c r="CN346" s="145">
        <f t="shared" si="503"/>
        <v>0</v>
      </c>
      <c r="CO346" s="21">
        <f t="shared" si="504"/>
        <v>0</v>
      </c>
      <c r="CP346" s="22">
        <f t="shared" si="505"/>
        <v>0</v>
      </c>
      <c r="CQ346" s="2">
        <f t="shared" si="448"/>
        <v>10.266666666666667</v>
      </c>
      <c r="CR346" s="3">
        <f t="shared" si="449"/>
        <v>30</v>
      </c>
      <c r="CS346" s="4">
        <f t="shared" si="450"/>
        <v>0</v>
      </c>
      <c r="CT346" s="5">
        <f t="shared" si="451"/>
        <v>0</v>
      </c>
      <c r="CU346" s="23">
        <f t="shared" si="452"/>
        <v>5.1333333333333337</v>
      </c>
      <c r="CV346" s="6">
        <f t="shared" si="453"/>
        <v>30</v>
      </c>
      <c r="CW346" s="20">
        <f t="shared" si="506"/>
        <v>90</v>
      </c>
      <c r="CX346" s="9" t="str">
        <f t="shared" si="507"/>
        <v>مؤجل(ة)</v>
      </c>
      <c r="CY346" s="10"/>
      <c r="CZ346" s="15"/>
      <c r="DA346" s="12"/>
    </row>
    <row r="347" spans="2:105" ht="29.25" customHeight="1" thickBot="1">
      <c r="B347" s="1">
        <f t="shared" si="508"/>
        <v>20</v>
      </c>
      <c r="C347" s="183" t="s">
        <v>542</v>
      </c>
      <c r="D347" s="138" t="s">
        <v>543</v>
      </c>
      <c r="E347" s="13" t="s">
        <v>799</v>
      </c>
      <c r="F347" s="32">
        <v>29383</v>
      </c>
      <c r="G347" s="17" t="s">
        <v>790</v>
      </c>
      <c r="H347" s="28">
        <v>9.2100000000000009</v>
      </c>
      <c r="I347" s="29">
        <v>30</v>
      </c>
      <c r="J347" s="30">
        <v>12.44</v>
      </c>
      <c r="K347" s="31">
        <v>30</v>
      </c>
      <c r="L347" s="18">
        <f t="shared" si="454"/>
        <v>10.824999999999999</v>
      </c>
      <c r="M347" s="19">
        <f t="shared" si="455"/>
        <v>60</v>
      </c>
      <c r="N347" s="149">
        <v>14</v>
      </c>
      <c r="O347" s="150">
        <v>10.25</v>
      </c>
      <c r="P347" s="120">
        <f t="shared" si="456"/>
        <v>12.125</v>
      </c>
      <c r="Q347" s="121">
        <f t="shared" si="457"/>
        <v>6</v>
      </c>
      <c r="R347" s="135">
        <v>16</v>
      </c>
      <c r="S347" s="136">
        <v>11.25</v>
      </c>
      <c r="T347" s="120">
        <f t="shared" si="458"/>
        <v>13.625</v>
      </c>
      <c r="U347" s="121">
        <f t="shared" si="459"/>
        <v>6</v>
      </c>
      <c r="V347" s="135">
        <v>8</v>
      </c>
      <c r="W347" s="136">
        <v>6.25</v>
      </c>
      <c r="X347" s="120">
        <f t="shared" si="460"/>
        <v>7.125</v>
      </c>
      <c r="Y347" s="121">
        <f t="shared" si="461"/>
        <v>0</v>
      </c>
      <c r="Z347" s="124">
        <f t="shared" si="462"/>
        <v>10.958333333333334</v>
      </c>
      <c r="AA347" s="125">
        <f t="shared" si="463"/>
        <v>17</v>
      </c>
      <c r="AB347" s="136">
        <v>16</v>
      </c>
      <c r="AC347" s="126">
        <f t="shared" si="464"/>
        <v>16</v>
      </c>
      <c r="AD347" s="127">
        <f t="shared" si="465"/>
        <v>3</v>
      </c>
      <c r="AE347" s="135">
        <v>12</v>
      </c>
      <c r="AF347" s="136">
        <v>2</v>
      </c>
      <c r="AG347" s="120">
        <f t="shared" si="466"/>
        <v>7</v>
      </c>
      <c r="AH347" s="121">
        <f t="shared" si="467"/>
        <v>0</v>
      </c>
      <c r="AI347" s="135">
        <v>10</v>
      </c>
      <c r="AJ347" s="136">
        <v>3</v>
      </c>
      <c r="AK347" s="120">
        <f t="shared" si="468"/>
        <v>6.5</v>
      </c>
      <c r="AL347" s="121">
        <f t="shared" si="469"/>
        <v>0</v>
      </c>
      <c r="AM347" s="128">
        <f t="shared" si="470"/>
        <v>8.6</v>
      </c>
      <c r="AN347" s="129">
        <f t="shared" si="471"/>
        <v>3</v>
      </c>
      <c r="AO347" s="135">
        <v>12</v>
      </c>
      <c r="AP347" s="136">
        <v>3</v>
      </c>
      <c r="AQ347" s="120">
        <f t="shared" si="472"/>
        <v>7.5</v>
      </c>
      <c r="AR347" s="121">
        <f t="shared" si="473"/>
        <v>0</v>
      </c>
      <c r="AS347" s="135">
        <v>15</v>
      </c>
      <c r="AT347" s="136">
        <v>11</v>
      </c>
      <c r="AU347" s="120">
        <f t="shared" si="474"/>
        <v>13</v>
      </c>
      <c r="AV347" s="121">
        <f t="shared" si="475"/>
        <v>1</v>
      </c>
      <c r="AW347" s="128">
        <f t="shared" si="476"/>
        <v>9.3333333333333339</v>
      </c>
      <c r="AX347" s="129">
        <f t="shared" si="477"/>
        <v>1</v>
      </c>
      <c r="AY347" s="137">
        <v>10</v>
      </c>
      <c r="AZ347" s="131">
        <f t="shared" si="478"/>
        <v>10</v>
      </c>
      <c r="BA347" s="132">
        <f t="shared" si="479"/>
        <v>1</v>
      </c>
      <c r="BB347" s="128">
        <f t="shared" si="480"/>
        <v>10</v>
      </c>
      <c r="BC347" s="129">
        <f t="shared" si="481"/>
        <v>1</v>
      </c>
      <c r="BD347" s="133">
        <f t="shared" si="482"/>
        <v>9.7833333333333332</v>
      </c>
      <c r="BE347" s="134">
        <f t="shared" si="483"/>
        <v>22</v>
      </c>
      <c r="BF347" s="149"/>
      <c r="BG347" s="150"/>
      <c r="BH347" s="142">
        <f t="shared" si="484"/>
        <v>0</v>
      </c>
      <c r="BI347" s="143">
        <f t="shared" si="485"/>
        <v>0</v>
      </c>
      <c r="BJ347" s="149"/>
      <c r="BK347" s="150"/>
      <c r="BL347" s="142">
        <f t="shared" si="486"/>
        <v>0</v>
      </c>
      <c r="BM347" s="143">
        <f t="shared" si="487"/>
        <v>0</v>
      </c>
      <c r="BN347" s="149"/>
      <c r="BO347" s="150"/>
      <c r="BP347" s="142">
        <f t="shared" si="509"/>
        <v>0</v>
      </c>
      <c r="BQ347" s="143">
        <f t="shared" si="510"/>
        <v>0</v>
      </c>
      <c r="BR347" s="149"/>
      <c r="BS347" s="150"/>
      <c r="BT347" s="142">
        <f t="shared" si="488"/>
        <v>0</v>
      </c>
      <c r="BU347" s="143">
        <f t="shared" si="489"/>
        <v>0</v>
      </c>
      <c r="BV347" s="144">
        <f t="shared" si="490"/>
        <v>0</v>
      </c>
      <c r="BW347" s="145">
        <f t="shared" si="491"/>
        <v>0</v>
      </c>
      <c r="BX347" s="149"/>
      <c r="BY347" s="150"/>
      <c r="BZ347" s="142">
        <f t="shared" si="492"/>
        <v>0</v>
      </c>
      <c r="CA347" s="143">
        <f t="shared" si="493"/>
        <v>0</v>
      </c>
      <c r="CB347" s="146">
        <f t="shared" si="494"/>
        <v>0</v>
      </c>
      <c r="CC347" s="145">
        <f t="shared" si="495"/>
        <v>0</v>
      </c>
      <c r="CD347" s="150"/>
      <c r="CE347" s="147">
        <f t="shared" si="496"/>
        <v>0</v>
      </c>
      <c r="CF347" s="148">
        <f t="shared" si="497"/>
        <v>0</v>
      </c>
      <c r="CG347" s="146">
        <f t="shared" si="498"/>
        <v>0</v>
      </c>
      <c r="CH347" s="145">
        <f t="shared" si="499"/>
        <v>0</v>
      </c>
      <c r="CI347" s="149"/>
      <c r="CJ347" s="150"/>
      <c r="CK347" s="142">
        <f t="shared" si="500"/>
        <v>0</v>
      </c>
      <c r="CL347" s="143">
        <f t="shared" si="501"/>
        <v>0</v>
      </c>
      <c r="CM347" s="146">
        <f t="shared" si="502"/>
        <v>0</v>
      </c>
      <c r="CN347" s="145">
        <f t="shared" si="503"/>
        <v>0</v>
      </c>
      <c r="CO347" s="21">
        <f t="shared" si="504"/>
        <v>0</v>
      </c>
      <c r="CP347" s="22">
        <f t="shared" si="505"/>
        <v>0</v>
      </c>
      <c r="CQ347" s="2">
        <f t="shared" si="448"/>
        <v>9.7833333333333332</v>
      </c>
      <c r="CR347" s="3">
        <f t="shared" si="449"/>
        <v>22</v>
      </c>
      <c r="CS347" s="4">
        <f t="shared" si="450"/>
        <v>0</v>
      </c>
      <c r="CT347" s="5">
        <f t="shared" si="451"/>
        <v>0</v>
      </c>
      <c r="CU347" s="23">
        <f t="shared" si="452"/>
        <v>4.8916666666666666</v>
      </c>
      <c r="CV347" s="6">
        <f t="shared" si="453"/>
        <v>22</v>
      </c>
      <c r="CW347" s="20">
        <f t="shared" si="506"/>
        <v>82</v>
      </c>
      <c r="CX347" s="9" t="str">
        <f t="shared" si="507"/>
        <v>مؤجل(ة)</v>
      </c>
      <c r="CY347" s="10"/>
      <c r="CZ347" s="15"/>
      <c r="DA347" s="12"/>
    </row>
    <row r="348" spans="2:105" ht="29.25" customHeight="1" thickBot="1">
      <c r="B348" s="1">
        <f t="shared" si="508"/>
        <v>21</v>
      </c>
      <c r="C348" s="187" t="s">
        <v>544</v>
      </c>
      <c r="D348" s="138" t="s">
        <v>545</v>
      </c>
      <c r="E348" s="11" t="s">
        <v>800</v>
      </c>
      <c r="F348" s="32">
        <v>36015</v>
      </c>
      <c r="G348" s="33" t="s">
        <v>790</v>
      </c>
      <c r="H348" s="28">
        <v>11.34</v>
      </c>
      <c r="I348" s="29">
        <v>30</v>
      </c>
      <c r="J348" s="30">
        <v>12.73</v>
      </c>
      <c r="K348" s="31">
        <v>30</v>
      </c>
      <c r="L348" s="18">
        <f t="shared" si="454"/>
        <v>12.035</v>
      </c>
      <c r="M348" s="19">
        <f t="shared" si="455"/>
        <v>60</v>
      </c>
      <c r="N348" s="149">
        <v>16</v>
      </c>
      <c r="O348" s="150">
        <v>5</v>
      </c>
      <c r="P348" s="120">
        <f t="shared" si="456"/>
        <v>10.5</v>
      </c>
      <c r="Q348" s="121">
        <f t="shared" si="457"/>
        <v>6</v>
      </c>
      <c r="R348" s="135">
        <v>15</v>
      </c>
      <c r="S348" s="136">
        <v>11.5</v>
      </c>
      <c r="T348" s="120">
        <f t="shared" si="458"/>
        <v>13.25</v>
      </c>
      <c r="U348" s="121">
        <f t="shared" si="459"/>
        <v>6</v>
      </c>
      <c r="V348" s="135">
        <v>12.5</v>
      </c>
      <c r="W348" s="136">
        <v>1.25</v>
      </c>
      <c r="X348" s="120">
        <f t="shared" si="460"/>
        <v>6.875</v>
      </c>
      <c r="Y348" s="121">
        <f t="shared" si="461"/>
        <v>0</v>
      </c>
      <c r="Z348" s="124">
        <f t="shared" si="462"/>
        <v>10.208333333333334</v>
      </c>
      <c r="AA348" s="125">
        <f t="shared" si="463"/>
        <v>17</v>
      </c>
      <c r="AB348" s="136">
        <v>15</v>
      </c>
      <c r="AC348" s="126">
        <f t="shared" si="464"/>
        <v>15</v>
      </c>
      <c r="AD348" s="127">
        <f t="shared" si="465"/>
        <v>3</v>
      </c>
      <c r="AE348" s="135">
        <v>12</v>
      </c>
      <c r="AF348" s="136">
        <v>6.25</v>
      </c>
      <c r="AG348" s="120">
        <f t="shared" si="466"/>
        <v>9.125</v>
      </c>
      <c r="AH348" s="121">
        <f t="shared" si="467"/>
        <v>0</v>
      </c>
      <c r="AI348" s="135">
        <v>12</v>
      </c>
      <c r="AJ348" s="136">
        <v>11.75</v>
      </c>
      <c r="AK348" s="120">
        <f t="shared" si="468"/>
        <v>11.875</v>
      </c>
      <c r="AL348" s="121">
        <f t="shared" si="469"/>
        <v>3</v>
      </c>
      <c r="AM348" s="128">
        <f t="shared" si="470"/>
        <v>11.4</v>
      </c>
      <c r="AN348" s="129">
        <f t="shared" si="471"/>
        <v>9</v>
      </c>
      <c r="AO348" s="135">
        <v>12</v>
      </c>
      <c r="AP348" s="136">
        <v>3</v>
      </c>
      <c r="AQ348" s="120">
        <f t="shared" si="472"/>
        <v>7.5</v>
      </c>
      <c r="AR348" s="121">
        <f t="shared" si="473"/>
        <v>0</v>
      </c>
      <c r="AS348" s="135">
        <v>13</v>
      </c>
      <c r="AT348" s="136">
        <v>11.5</v>
      </c>
      <c r="AU348" s="120">
        <f t="shared" si="474"/>
        <v>12.25</v>
      </c>
      <c r="AV348" s="121">
        <f t="shared" si="475"/>
        <v>1</v>
      </c>
      <c r="AW348" s="128">
        <f t="shared" si="476"/>
        <v>9.0833333333333339</v>
      </c>
      <c r="AX348" s="129">
        <f t="shared" si="477"/>
        <v>1</v>
      </c>
      <c r="AY348" s="137">
        <v>15</v>
      </c>
      <c r="AZ348" s="131">
        <f t="shared" si="478"/>
        <v>15</v>
      </c>
      <c r="BA348" s="132">
        <f t="shared" si="479"/>
        <v>1</v>
      </c>
      <c r="BB348" s="128">
        <f t="shared" si="480"/>
        <v>15</v>
      </c>
      <c r="BC348" s="129">
        <f t="shared" si="481"/>
        <v>1</v>
      </c>
      <c r="BD348" s="133">
        <f t="shared" si="482"/>
        <v>10.7</v>
      </c>
      <c r="BE348" s="134">
        <f t="shared" si="483"/>
        <v>30</v>
      </c>
      <c r="BF348" s="149"/>
      <c r="BG348" s="150"/>
      <c r="BH348" s="142">
        <f t="shared" si="484"/>
        <v>0</v>
      </c>
      <c r="BI348" s="143">
        <f t="shared" si="485"/>
        <v>0</v>
      </c>
      <c r="BJ348" s="149"/>
      <c r="BK348" s="150"/>
      <c r="BL348" s="142">
        <f t="shared" si="486"/>
        <v>0</v>
      </c>
      <c r="BM348" s="143">
        <f t="shared" si="487"/>
        <v>0</v>
      </c>
      <c r="BN348" s="149"/>
      <c r="BO348" s="150"/>
      <c r="BP348" s="142">
        <f t="shared" si="509"/>
        <v>0</v>
      </c>
      <c r="BQ348" s="143">
        <f t="shared" si="510"/>
        <v>0</v>
      </c>
      <c r="BR348" s="149"/>
      <c r="BS348" s="150"/>
      <c r="BT348" s="142">
        <f t="shared" si="488"/>
        <v>0</v>
      </c>
      <c r="BU348" s="143">
        <f t="shared" si="489"/>
        <v>0</v>
      </c>
      <c r="BV348" s="144">
        <f t="shared" si="490"/>
        <v>0</v>
      </c>
      <c r="BW348" s="145">
        <f t="shared" si="491"/>
        <v>0</v>
      </c>
      <c r="BX348" s="149"/>
      <c r="BY348" s="150"/>
      <c r="BZ348" s="142">
        <f t="shared" si="492"/>
        <v>0</v>
      </c>
      <c r="CA348" s="143">
        <f t="shared" si="493"/>
        <v>0</v>
      </c>
      <c r="CB348" s="146">
        <f t="shared" si="494"/>
        <v>0</v>
      </c>
      <c r="CC348" s="145">
        <f t="shared" si="495"/>
        <v>0</v>
      </c>
      <c r="CD348" s="150"/>
      <c r="CE348" s="147">
        <f t="shared" si="496"/>
        <v>0</v>
      </c>
      <c r="CF348" s="148">
        <f t="shared" si="497"/>
        <v>0</v>
      </c>
      <c r="CG348" s="146">
        <f t="shared" si="498"/>
        <v>0</v>
      </c>
      <c r="CH348" s="145">
        <f t="shared" si="499"/>
        <v>0</v>
      </c>
      <c r="CI348" s="149"/>
      <c r="CJ348" s="150"/>
      <c r="CK348" s="142">
        <f t="shared" si="500"/>
        <v>0</v>
      </c>
      <c r="CL348" s="143">
        <f t="shared" si="501"/>
        <v>0</v>
      </c>
      <c r="CM348" s="146">
        <f t="shared" si="502"/>
        <v>0</v>
      </c>
      <c r="CN348" s="145">
        <f t="shared" si="503"/>
        <v>0</v>
      </c>
      <c r="CO348" s="21">
        <f t="shared" si="504"/>
        <v>0</v>
      </c>
      <c r="CP348" s="22">
        <f t="shared" si="505"/>
        <v>0</v>
      </c>
      <c r="CQ348" s="2">
        <f t="shared" si="448"/>
        <v>10.7</v>
      </c>
      <c r="CR348" s="3">
        <f t="shared" si="449"/>
        <v>30</v>
      </c>
      <c r="CS348" s="4">
        <f t="shared" si="450"/>
        <v>0</v>
      </c>
      <c r="CT348" s="5">
        <f t="shared" si="451"/>
        <v>0</v>
      </c>
      <c r="CU348" s="23">
        <f t="shared" si="452"/>
        <v>5.35</v>
      </c>
      <c r="CV348" s="6">
        <f t="shared" si="453"/>
        <v>30</v>
      </c>
      <c r="CW348" s="20">
        <f t="shared" si="506"/>
        <v>90</v>
      </c>
      <c r="CX348" s="9" t="str">
        <f t="shared" si="507"/>
        <v>مؤجل(ة)</v>
      </c>
      <c r="CY348" s="10"/>
      <c r="CZ348" s="15"/>
      <c r="DA348" s="12"/>
    </row>
    <row r="349" spans="2:105" ht="29.25" customHeight="1" thickBot="1">
      <c r="B349" s="1">
        <f t="shared" si="508"/>
        <v>22</v>
      </c>
      <c r="C349" s="187" t="s">
        <v>546</v>
      </c>
      <c r="D349" s="138" t="s">
        <v>547</v>
      </c>
      <c r="E349" s="13" t="s">
        <v>801</v>
      </c>
      <c r="F349" s="32">
        <v>35683</v>
      </c>
      <c r="G349" s="33" t="s">
        <v>790</v>
      </c>
      <c r="H349" s="28">
        <v>12.12</v>
      </c>
      <c r="I349" s="29">
        <v>30</v>
      </c>
      <c r="J349" s="30">
        <v>13.92</v>
      </c>
      <c r="K349" s="31">
        <v>30</v>
      </c>
      <c r="L349" s="18">
        <f t="shared" si="454"/>
        <v>13.02</v>
      </c>
      <c r="M349" s="19">
        <f t="shared" si="455"/>
        <v>60</v>
      </c>
      <c r="N349" s="149">
        <v>18</v>
      </c>
      <c r="O349" s="150">
        <v>5.25</v>
      </c>
      <c r="P349" s="120">
        <f t="shared" si="456"/>
        <v>11.625</v>
      </c>
      <c r="Q349" s="121">
        <f t="shared" si="457"/>
        <v>6</v>
      </c>
      <c r="R349" s="135">
        <v>15.5</v>
      </c>
      <c r="S349" s="136">
        <v>16.25</v>
      </c>
      <c r="T349" s="120">
        <f t="shared" si="458"/>
        <v>15.875</v>
      </c>
      <c r="U349" s="121">
        <f t="shared" si="459"/>
        <v>6</v>
      </c>
      <c r="V349" s="135">
        <v>10.5</v>
      </c>
      <c r="W349" s="136">
        <v>4.75</v>
      </c>
      <c r="X349" s="120">
        <f t="shared" si="460"/>
        <v>7.625</v>
      </c>
      <c r="Y349" s="121">
        <f t="shared" si="461"/>
        <v>0</v>
      </c>
      <c r="Z349" s="124">
        <f t="shared" si="462"/>
        <v>11.708333333333334</v>
      </c>
      <c r="AA349" s="125">
        <f t="shared" si="463"/>
        <v>17</v>
      </c>
      <c r="AB349" s="136">
        <v>14.5</v>
      </c>
      <c r="AC349" s="126">
        <f t="shared" si="464"/>
        <v>14.5</v>
      </c>
      <c r="AD349" s="127">
        <f t="shared" si="465"/>
        <v>3</v>
      </c>
      <c r="AE349" s="135">
        <v>11</v>
      </c>
      <c r="AF349" s="136">
        <v>5.75</v>
      </c>
      <c r="AG349" s="120">
        <f t="shared" si="466"/>
        <v>8.375</v>
      </c>
      <c r="AH349" s="121">
        <f t="shared" si="467"/>
        <v>0</v>
      </c>
      <c r="AI349" s="135">
        <v>10</v>
      </c>
      <c r="AJ349" s="136">
        <v>4.5</v>
      </c>
      <c r="AK349" s="120">
        <f t="shared" si="468"/>
        <v>7.25</v>
      </c>
      <c r="AL349" s="121">
        <f t="shared" si="469"/>
        <v>0</v>
      </c>
      <c r="AM349" s="128">
        <f t="shared" si="470"/>
        <v>9.15</v>
      </c>
      <c r="AN349" s="129">
        <f t="shared" si="471"/>
        <v>3</v>
      </c>
      <c r="AO349" s="197">
        <v>12</v>
      </c>
      <c r="AP349" s="136">
        <v>11</v>
      </c>
      <c r="AQ349" s="120">
        <f t="shared" si="472"/>
        <v>11.5</v>
      </c>
      <c r="AR349" s="121">
        <f t="shared" si="473"/>
        <v>2</v>
      </c>
      <c r="AS349" s="135">
        <v>12</v>
      </c>
      <c r="AT349" s="136">
        <v>13</v>
      </c>
      <c r="AU349" s="120">
        <f t="shared" si="474"/>
        <v>12.5</v>
      </c>
      <c r="AV349" s="121">
        <f t="shared" si="475"/>
        <v>1</v>
      </c>
      <c r="AW349" s="128">
        <f t="shared" si="476"/>
        <v>11.833333333333334</v>
      </c>
      <c r="AX349" s="129">
        <f t="shared" si="477"/>
        <v>3</v>
      </c>
      <c r="AY349" s="137">
        <v>20</v>
      </c>
      <c r="AZ349" s="131">
        <f t="shared" si="478"/>
        <v>20</v>
      </c>
      <c r="BA349" s="132">
        <f t="shared" si="479"/>
        <v>1</v>
      </c>
      <c r="BB349" s="128">
        <f t="shared" si="480"/>
        <v>20</v>
      </c>
      <c r="BC349" s="129">
        <f t="shared" si="481"/>
        <v>1</v>
      </c>
      <c r="BD349" s="133">
        <f t="shared" si="482"/>
        <v>11.433333333333334</v>
      </c>
      <c r="BE349" s="134">
        <f t="shared" si="483"/>
        <v>30</v>
      </c>
      <c r="BF349" s="149"/>
      <c r="BG349" s="150"/>
      <c r="BH349" s="142">
        <f t="shared" si="484"/>
        <v>0</v>
      </c>
      <c r="BI349" s="143">
        <f t="shared" si="485"/>
        <v>0</v>
      </c>
      <c r="BJ349" s="149"/>
      <c r="BK349" s="150"/>
      <c r="BL349" s="142">
        <f t="shared" si="486"/>
        <v>0</v>
      </c>
      <c r="BM349" s="143">
        <f t="shared" si="487"/>
        <v>0</v>
      </c>
      <c r="BN349" s="149"/>
      <c r="BO349" s="150"/>
      <c r="BP349" s="142">
        <f t="shared" si="509"/>
        <v>0</v>
      </c>
      <c r="BQ349" s="143">
        <f t="shared" si="510"/>
        <v>0</v>
      </c>
      <c r="BR349" s="149"/>
      <c r="BS349" s="150"/>
      <c r="BT349" s="142">
        <f t="shared" si="488"/>
        <v>0</v>
      </c>
      <c r="BU349" s="143">
        <f t="shared" si="489"/>
        <v>0</v>
      </c>
      <c r="BV349" s="144">
        <f t="shared" si="490"/>
        <v>0</v>
      </c>
      <c r="BW349" s="145">
        <f t="shared" si="491"/>
        <v>0</v>
      </c>
      <c r="BX349" s="149"/>
      <c r="BY349" s="150"/>
      <c r="BZ349" s="142">
        <f t="shared" si="492"/>
        <v>0</v>
      </c>
      <c r="CA349" s="143">
        <f t="shared" si="493"/>
        <v>0</v>
      </c>
      <c r="CB349" s="146">
        <f t="shared" si="494"/>
        <v>0</v>
      </c>
      <c r="CC349" s="145">
        <f t="shared" si="495"/>
        <v>0</v>
      </c>
      <c r="CD349" s="150"/>
      <c r="CE349" s="147">
        <f t="shared" si="496"/>
        <v>0</v>
      </c>
      <c r="CF349" s="148">
        <f t="shared" si="497"/>
        <v>0</v>
      </c>
      <c r="CG349" s="146">
        <f t="shared" si="498"/>
        <v>0</v>
      </c>
      <c r="CH349" s="145">
        <f t="shared" si="499"/>
        <v>0</v>
      </c>
      <c r="CI349" s="149"/>
      <c r="CJ349" s="150"/>
      <c r="CK349" s="142">
        <f t="shared" si="500"/>
        <v>0</v>
      </c>
      <c r="CL349" s="143">
        <f t="shared" si="501"/>
        <v>0</v>
      </c>
      <c r="CM349" s="146">
        <f t="shared" si="502"/>
        <v>0</v>
      </c>
      <c r="CN349" s="145">
        <f t="shared" si="503"/>
        <v>0</v>
      </c>
      <c r="CO349" s="21">
        <f t="shared" si="504"/>
        <v>0</v>
      </c>
      <c r="CP349" s="22">
        <f t="shared" si="505"/>
        <v>0</v>
      </c>
      <c r="CQ349" s="2">
        <f t="shared" si="448"/>
        <v>11.433333333333334</v>
      </c>
      <c r="CR349" s="3">
        <f t="shared" si="449"/>
        <v>30</v>
      </c>
      <c r="CS349" s="4">
        <f t="shared" si="450"/>
        <v>0</v>
      </c>
      <c r="CT349" s="5">
        <f t="shared" si="451"/>
        <v>0</v>
      </c>
      <c r="CU349" s="23">
        <f t="shared" si="452"/>
        <v>5.7166666666666668</v>
      </c>
      <c r="CV349" s="6">
        <f t="shared" si="453"/>
        <v>30</v>
      </c>
      <c r="CW349" s="20">
        <f t="shared" si="506"/>
        <v>90</v>
      </c>
      <c r="CX349" s="9" t="str">
        <f t="shared" si="507"/>
        <v>مؤجل(ة)</v>
      </c>
      <c r="CY349" s="10"/>
      <c r="CZ349" s="15"/>
      <c r="DA349" s="12"/>
    </row>
    <row r="350" spans="2:105" ht="29.25" customHeight="1" thickBot="1">
      <c r="B350" s="1">
        <f t="shared" si="508"/>
        <v>23</v>
      </c>
      <c r="C350" s="187" t="s">
        <v>548</v>
      </c>
      <c r="D350" s="138" t="s">
        <v>549</v>
      </c>
      <c r="E350" s="13" t="s">
        <v>802</v>
      </c>
      <c r="F350" s="32">
        <v>36134</v>
      </c>
      <c r="G350" s="33" t="s">
        <v>790</v>
      </c>
      <c r="H350" s="28">
        <v>10.53</v>
      </c>
      <c r="I350" s="29">
        <v>30</v>
      </c>
      <c r="J350" s="30">
        <v>11.26</v>
      </c>
      <c r="K350" s="31">
        <v>30</v>
      </c>
      <c r="L350" s="18">
        <f t="shared" si="454"/>
        <v>10.895</v>
      </c>
      <c r="M350" s="19">
        <f t="shared" si="455"/>
        <v>60</v>
      </c>
      <c r="N350" s="149">
        <v>12</v>
      </c>
      <c r="O350" s="150">
        <v>7.75</v>
      </c>
      <c r="P350" s="120">
        <f t="shared" si="456"/>
        <v>9.875</v>
      </c>
      <c r="Q350" s="121">
        <f t="shared" si="457"/>
        <v>0</v>
      </c>
      <c r="R350" s="135">
        <v>13</v>
      </c>
      <c r="S350" s="136">
        <v>11.75</v>
      </c>
      <c r="T350" s="120">
        <f t="shared" si="458"/>
        <v>12.375</v>
      </c>
      <c r="U350" s="121">
        <f t="shared" si="459"/>
        <v>6</v>
      </c>
      <c r="V350" s="135">
        <v>12</v>
      </c>
      <c r="W350" s="136">
        <v>6.5</v>
      </c>
      <c r="X350" s="120">
        <f t="shared" si="460"/>
        <v>9.25</v>
      </c>
      <c r="Y350" s="121">
        <f t="shared" si="461"/>
        <v>0</v>
      </c>
      <c r="Z350" s="124">
        <f t="shared" si="462"/>
        <v>10.5</v>
      </c>
      <c r="AA350" s="125">
        <f t="shared" si="463"/>
        <v>17</v>
      </c>
      <c r="AB350" s="136">
        <v>10.5</v>
      </c>
      <c r="AC350" s="126">
        <f t="shared" si="464"/>
        <v>10.5</v>
      </c>
      <c r="AD350" s="127">
        <f t="shared" si="465"/>
        <v>3</v>
      </c>
      <c r="AE350" s="135">
        <v>10.5</v>
      </c>
      <c r="AF350" s="136">
        <v>3.5</v>
      </c>
      <c r="AG350" s="120">
        <f t="shared" si="466"/>
        <v>7</v>
      </c>
      <c r="AH350" s="121">
        <f t="shared" si="467"/>
        <v>0</v>
      </c>
      <c r="AI350" s="135">
        <v>11</v>
      </c>
      <c r="AJ350" s="136">
        <v>3.5</v>
      </c>
      <c r="AK350" s="120">
        <f t="shared" si="468"/>
        <v>7.25</v>
      </c>
      <c r="AL350" s="121">
        <f t="shared" si="469"/>
        <v>0</v>
      </c>
      <c r="AM350" s="128">
        <f t="shared" si="470"/>
        <v>7.8</v>
      </c>
      <c r="AN350" s="129">
        <f t="shared" si="471"/>
        <v>3</v>
      </c>
      <c r="AO350" s="135">
        <v>12</v>
      </c>
      <c r="AP350" s="136">
        <v>1</v>
      </c>
      <c r="AQ350" s="120">
        <f t="shared" si="472"/>
        <v>6.5</v>
      </c>
      <c r="AR350" s="121">
        <f t="shared" si="473"/>
        <v>0</v>
      </c>
      <c r="AS350" s="135">
        <v>14</v>
      </c>
      <c r="AT350" s="136">
        <v>7</v>
      </c>
      <c r="AU350" s="120">
        <f t="shared" si="474"/>
        <v>10.5</v>
      </c>
      <c r="AV350" s="121">
        <f t="shared" si="475"/>
        <v>1</v>
      </c>
      <c r="AW350" s="128">
        <f t="shared" si="476"/>
        <v>7.833333333333333</v>
      </c>
      <c r="AX350" s="129">
        <f t="shared" si="477"/>
        <v>1</v>
      </c>
      <c r="AY350" s="137">
        <v>10.5</v>
      </c>
      <c r="AZ350" s="131">
        <f t="shared" si="478"/>
        <v>10.5</v>
      </c>
      <c r="BA350" s="132">
        <f t="shared" si="479"/>
        <v>1</v>
      </c>
      <c r="BB350" s="128">
        <f t="shared" si="480"/>
        <v>10.5</v>
      </c>
      <c r="BC350" s="129">
        <f t="shared" si="481"/>
        <v>1</v>
      </c>
      <c r="BD350" s="133">
        <f t="shared" si="482"/>
        <v>9.0666666666666664</v>
      </c>
      <c r="BE350" s="134">
        <f t="shared" si="483"/>
        <v>22</v>
      </c>
      <c r="BF350" s="149"/>
      <c r="BG350" s="150"/>
      <c r="BH350" s="142">
        <f t="shared" si="484"/>
        <v>0</v>
      </c>
      <c r="BI350" s="143">
        <f t="shared" si="485"/>
        <v>0</v>
      </c>
      <c r="BJ350" s="149"/>
      <c r="BK350" s="150"/>
      <c r="BL350" s="142">
        <f t="shared" si="486"/>
        <v>0</v>
      </c>
      <c r="BM350" s="143">
        <f t="shared" si="487"/>
        <v>0</v>
      </c>
      <c r="BN350" s="149"/>
      <c r="BO350" s="150"/>
      <c r="BP350" s="142">
        <f t="shared" si="509"/>
        <v>0</v>
      </c>
      <c r="BQ350" s="143">
        <f t="shared" si="510"/>
        <v>0</v>
      </c>
      <c r="BR350" s="149"/>
      <c r="BS350" s="150"/>
      <c r="BT350" s="142">
        <f t="shared" si="488"/>
        <v>0</v>
      </c>
      <c r="BU350" s="143">
        <f t="shared" si="489"/>
        <v>0</v>
      </c>
      <c r="BV350" s="144">
        <f t="shared" si="490"/>
        <v>0</v>
      </c>
      <c r="BW350" s="145">
        <f t="shared" si="491"/>
        <v>0</v>
      </c>
      <c r="BX350" s="149"/>
      <c r="BY350" s="150"/>
      <c r="BZ350" s="142">
        <f t="shared" si="492"/>
        <v>0</v>
      </c>
      <c r="CA350" s="143">
        <f t="shared" si="493"/>
        <v>0</v>
      </c>
      <c r="CB350" s="146">
        <f t="shared" si="494"/>
        <v>0</v>
      </c>
      <c r="CC350" s="145">
        <f t="shared" si="495"/>
        <v>0</v>
      </c>
      <c r="CD350" s="150"/>
      <c r="CE350" s="147">
        <f t="shared" si="496"/>
        <v>0</v>
      </c>
      <c r="CF350" s="148">
        <f t="shared" si="497"/>
        <v>0</v>
      </c>
      <c r="CG350" s="146">
        <f t="shared" si="498"/>
        <v>0</v>
      </c>
      <c r="CH350" s="145">
        <f t="shared" si="499"/>
        <v>0</v>
      </c>
      <c r="CI350" s="149"/>
      <c r="CJ350" s="150"/>
      <c r="CK350" s="142">
        <f t="shared" si="500"/>
        <v>0</v>
      </c>
      <c r="CL350" s="143">
        <f t="shared" si="501"/>
        <v>0</v>
      </c>
      <c r="CM350" s="146">
        <f t="shared" si="502"/>
        <v>0</v>
      </c>
      <c r="CN350" s="145">
        <f t="shared" si="503"/>
        <v>0</v>
      </c>
      <c r="CO350" s="21">
        <f t="shared" si="504"/>
        <v>0</v>
      </c>
      <c r="CP350" s="22">
        <f t="shared" si="505"/>
        <v>0</v>
      </c>
      <c r="CQ350" s="2">
        <f t="shared" si="448"/>
        <v>9.0666666666666664</v>
      </c>
      <c r="CR350" s="3">
        <f t="shared" si="449"/>
        <v>22</v>
      </c>
      <c r="CS350" s="4">
        <f t="shared" si="450"/>
        <v>0</v>
      </c>
      <c r="CT350" s="5">
        <f t="shared" si="451"/>
        <v>0</v>
      </c>
      <c r="CU350" s="23">
        <f t="shared" si="452"/>
        <v>4.5333333333333332</v>
      </c>
      <c r="CV350" s="6">
        <f t="shared" si="453"/>
        <v>22</v>
      </c>
      <c r="CW350" s="20">
        <f t="shared" si="506"/>
        <v>82</v>
      </c>
      <c r="CX350" s="9" t="str">
        <f t="shared" si="507"/>
        <v>مؤجل(ة)</v>
      </c>
      <c r="CY350" s="10"/>
      <c r="CZ350" s="15"/>
      <c r="DA350" s="12"/>
    </row>
    <row r="351" spans="2:105" ht="29.25" customHeight="1" thickBot="1">
      <c r="B351" s="1">
        <f t="shared" si="508"/>
        <v>24</v>
      </c>
      <c r="C351" s="187" t="s">
        <v>550</v>
      </c>
      <c r="D351" s="138" t="s">
        <v>551</v>
      </c>
      <c r="E351" s="13" t="s">
        <v>803</v>
      </c>
      <c r="F351" s="32">
        <v>35974</v>
      </c>
      <c r="G351" s="33" t="s">
        <v>790</v>
      </c>
      <c r="H351" s="28">
        <v>10.199999999999999</v>
      </c>
      <c r="I351" s="29">
        <v>30</v>
      </c>
      <c r="J351" s="30">
        <v>11.55</v>
      </c>
      <c r="K351" s="31">
        <v>30</v>
      </c>
      <c r="L351" s="18">
        <f t="shared" si="454"/>
        <v>10.875</v>
      </c>
      <c r="M351" s="19">
        <f t="shared" si="455"/>
        <v>60</v>
      </c>
      <c r="N351" s="149">
        <v>10.5</v>
      </c>
      <c r="O351" s="150">
        <v>15</v>
      </c>
      <c r="P351" s="120">
        <f t="shared" si="456"/>
        <v>12.75</v>
      </c>
      <c r="Q351" s="121">
        <f t="shared" si="457"/>
        <v>6</v>
      </c>
      <c r="R351" s="135">
        <v>13</v>
      </c>
      <c r="S351" s="136">
        <v>12.75</v>
      </c>
      <c r="T351" s="120">
        <f t="shared" si="458"/>
        <v>12.875</v>
      </c>
      <c r="U351" s="121">
        <f t="shared" si="459"/>
        <v>6</v>
      </c>
      <c r="V351" s="135">
        <v>13.5</v>
      </c>
      <c r="W351" s="136">
        <v>6.5</v>
      </c>
      <c r="X351" s="120">
        <f t="shared" si="460"/>
        <v>10</v>
      </c>
      <c r="Y351" s="121">
        <f t="shared" si="461"/>
        <v>5</v>
      </c>
      <c r="Z351" s="124">
        <f t="shared" si="462"/>
        <v>11.875</v>
      </c>
      <c r="AA351" s="125">
        <f t="shared" si="463"/>
        <v>17</v>
      </c>
      <c r="AB351" s="136">
        <v>14</v>
      </c>
      <c r="AC351" s="126">
        <f t="shared" si="464"/>
        <v>14</v>
      </c>
      <c r="AD351" s="127">
        <f t="shared" si="465"/>
        <v>3</v>
      </c>
      <c r="AE351" s="135">
        <v>12</v>
      </c>
      <c r="AF351" s="136">
        <v>5.5</v>
      </c>
      <c r="AG351" s="120">
        <f t="shared" si="466"/>
        <v>8.75</v>
      </c>
      <c r="AH351" s="121">
        <f t="shared" si="467"/>
        <v>0</v>
      </c>
      <c r="AI351" s="135">
        <v>10</v>
      </c>
      <c r="AJ351" s="136">
        <v>5</v>
      </c>
      <c r="AK351" s="120">
        <f t="shared" si="468"/>
        <v>7.5</v>
      </c>
      <c r="AL351" s="121">
        <f t="shared" si="469"/>
        <v>0</v>
      </c>
      <c r="AM351" s="128">
        <f t="shared" si="470"/>
        <v>9.3000000000000007</v>
      </c>
      <c r="AN351" s="129">
        <f t="shared" si="471"/>
        <v>3</v>
      </c>
      <c r="AO351" s="135">
        <v>12</v>
      </c>
      <c r="AP351" s="136">
        <v>4</v>
      </c>
      <c r="AQ351" s="120">
        <f t="shared" si="472"/>
        <v>8</v>
      </c>
      <c r="AR351" s="121">
        <f t="shared" si="473"/>
        <v>0</v>
      </c>
      <c r="AS351" s="135">
        <v>13</v>
      </c>
      <c r="AT351" s="136">
        <v>15</v>
      </c>
      <c r="AU351" s="120">
        <f t="shared" si="474"/>
        <v>14</v>
      </c>
      <c r="AV351" s="121">
        <f t="shared" si="475"/>
        <v>1</v>
      </c>
      <c r="AW351" s="128">
        <f t="shared" si="476"/>
        <v>10</v>
      </c>
      <c r="AX351" s="129">
        <f t="shared" si="477"/>
        <v>3</v>
      </c>
      <c r="AY351" s="137">
        <v>11</v>
      </c>
      <c r="AZ351" s="131">
        <f t="shared" si="478"/>
        <v>11</v>
      </c>
      <c r="BA351" s="132">
        <f t="shared" si="479"/>
        <v>1</v>
      </c>
      <c r="BB351" s="128">
        <f t="shared" si="480"/>
        <v>11</v>
      </c>
      <c r="BC351" s="129">
        <f t="shared" si="481"/>
        <v>1</v>
      </c>
      <c r="BD351" s="133">
        <f t="shared" si="482"/>
        <v>10.583333333333334</v>
      </c>
      <c r="BE351" s="134">
        <f t="shared" si="483"/>
        <v>30</v>
      </c>
      <c r="BF351" s="149"/>
      <c r="BG351" s="150"/>
      <c r="BH351" s="142">
        <f t="shared" si="484"/>
        <v>0</v>
      </c>
      <c r="BI351" s="143">
        <f t="shared" si="485"/>
        <v>0</v>
      </c>
      <c r="BJ351" s="149"/>
      <c r="BK351" s="150"/>
      <c r="BL351" s="142">
        <f t="shared" si="486"/>
        <v>0</v>
      </c>
      <c r="BM351" s="143">
        <f t="shared" si="487"/>
        <v>0</v>
      </c>
      <c r="BN351" s="149"/>
      <c r="BO351" s="150"/>
      <c r="BP351" s="142">
        <f t="shared" si="509"/>
        <v>0</v>
      </c>
      <c r="BQ351" s="143">
        <f t="shared" si="510"/>
        <v>0</v>
      </c>
      <c r="BR351" s="149"/>
      <c r="BS351" s="150"/>
      <c r="BT351" s="142">
        <f t="shared" si="488"/>
        <v>0</v>
      </c>
      <c r="BU351" s="143">
        <f t="shared" si="489"/>
        <v>0</v>
      </c>
      <c r="BV351" s="144">
        <f t="shared" si="490"/>
        <v>0</v>
      </c>
      <c r="BW351" s="145">
        <f t="shared" si="491"/>
        <v>0</v>
      </c>
      <c r="BX351" s="149"/>
      <c r="BY351" s="150"/>
      <c r="BZ351" s="142">
        <f t="shared" si="492"/>
        <v>0</v>
      </c>
      <c r="CA351" s="143">
        <f t="shared" si="493"/>
        <v>0</v>
      </c>
      <c r="CB351" s="146">
        <f t="shared" si="494"/>
        <v>0</v>
      </c>
      <c r="CC351" s="145">
        <f t="shared" si="495"/>
        <v>0</v>
      </c>
      <c r="CD351" s="150"/>
      <c r="CE351" s="147">
        <f t="shared" si="496"/>
        <v>0</v>
      </c>
      <c r="CF351" s="148">
        <f t="shared" si="497"/>
        <v>0</v>
      </c>
      <c r="CG351" s="146">
        <f t="shared" si="498"/>
        <v>0</v>
      </c>
      <c r="CH351" s="145">
        <f t="shared" si="499"/>
        <v>0</v>
      </c>
      <c r="CI351" s="149"/>
      <c r="CJ351" s="150"/>
      <c r="CK351" s="142">
        <f t="shared" si="500"/>
        <v>0</v>
      </c>
      <c r="CL351" s="143">
        <f t="shared" si="501"/>
        <v>0</v>
      </c>
      <c r="CM351" s="146">
        <f t="shared" si="502"/>
        <v>0</v>
      </c>
      <c r="CN351" s="145">
        <f t="shared" si="503"/>
        <v>0</v>
      </c>
      <c r="CO351" s="21">
        <f t="shared" si="504"/>
        <v>0</v>
      </c>
      <c r="CP351" s="22">
        <f t="shared" si="505"/>
        <v>0</v>
      </c>
      <c r="CQ351" s="2">
        <f t="shared" si="448"/>
        <v>10.583333333333334</v>
      </c>
      <c r="CR351" s="3">
        <f t="shared" si="449"/>
        <v>30</v>
      </c>
      <c r="CS351" s="4">
        <f t="shared" si="450"/>
        <v>0</v>
      </c>
      <c r="CT351" s="5">
        <f t="shared" si="451"/>
        <v>0</v>
      </c>
      <c r="CU351" s="23">
        <f t="shared" si="452"/>
        <v>5.291666666666667</v>
      </c>
      <c r="CV351" s="6">
        <f t="shared" si="453"/>
        <v>30</v>
      </c>
      <c r="CW351" s="20">
        <f t="shared" si="506"/>
        <v>90</v>
      </c>
      <c r="CX351" s="9" t="str">
        <f t="shared" si="507"/>
        <v>مؤجل(ة)</v>
      </c>
      <c r="CY351" s="10"/>
      <c r="CZ351" s="15"/>
      <c r="DA351" s="12"/>
    </row>
    <row r="352" spans="2:105" ht="29.25" customHeight="1" thickBot="1">
      <c r="B352" s="1">
        <f t="shared" si="508"/>
        <v>25</v>
      </c>
      <c r="C352" s="187" t="s">
        <v>552</v>
      </c>
      <c r="D352" s="138" t="s">
        <v>553</v>
      </c>
      <c r="E352" s="34" t="s">
        <v>856</v>
      </c>
      <c r="F352" s="32">
        <v>36126</v>
      </c>
      <c r="G352" s="33" t="s">
        <v>790</v>
      </c>
      <c r="H352" s="28">
        <v>9.7100000000000009</v>
      </c>
      <c r="I352" s="29">
        <v>30</v>
      </c>
      <c r="J352" s="30">
        <v>10.33</v>
      </c>
      <c r="K352" s="31">
        <v>30</v>
      </c>
      <c r="L352" s="18">
        <f t="shared" si="454"/>
        <v>10.02</v>
      </c>
      <c r="M352" s="19">
        <f t="shared" si="455"/>
        <v>60</v>
      </c>
      <c r="N352" s="149">
        <v>11</v>
      </c>
      <c r="O352" s="150">
        <v>11</v>
      </c>
      <c r="P352" s="120">
        <f t="shared" si="456"/>
        <v>11</v>
      </c>
      <c r="Q352" s="121">
        <f t="shared" si="457"/>
        <v>6</v>
      </c>
      <c r="R352" s="135">
        <v>13.5</v>
      </c>
      <c r="S352" s="136">
        <v>9.5</v>
      </c>
      <c r="T352" s="120">
        <f t="shared" si="458"/>
        <v>11.5</v>
      </c>
      <c r="U352" s="121">
        <f t="shared" si="459"/>
        <v>6</v>
      </c>
      <c r="V352" s="135">
        <v>11.5</v>
      </c>
      <c r="W352" s="136">
        <v>3.75</v>
      </c>
      <c r="X352" s="120">
        <f t="shared" si="460"/>
        <v>7.625</v>
      </c>
      <c r="Y352" s="121">
        <f t="shared" si="461"/>
        <v>0</v>
      </c>
      <c r="Z352" s="124">
        <f t="shared" si="462"/>
        <v>10.041666666666666</v>
      </c>
      <c r="AA352" s="125">
        <f t="shared" si="463"/>
        <v>17</v>
      </c>
      <c r="AB352" s="136">
        <v>10</v>
      </c>
      <c r="AC352" s="126">
        <f t="shared" si="464"/>
        <v>10</v>
      </c>
      <c r="AD352" s="127">
        <f t="shared" si="465"/>
        <v>3</v>
      </c>
      <c r="AE352" s="135">
        <v>10</v>
      </c>
      <c r="AF352" s="136">
        <v>2.5</v>
      </c>
      <c r="AG352" s="120">
        <f t="shared" si="466"/>
        <v>6.25</v>
      </c>
      <c r="AH352" s="121">
        <f t="shared" si="467"/>
        <v>0</v>
      </c>
      <c r="AI352" s="135">
        <v>12</v>
      </c>
      <c r="AJ352" s="136">
        <v>3.5</v>
      </c>
      <c r="AK352" s="120">
        <f t="shared" si="468"/>
        <v>7.75</v>
      </c>
      <c r="AL352" s="121">
        <f t="shared" si="469"/>
        <v>0</v>
      </c>
      <c r="AM352" s="128">
        <f t="shared" si="470"/>
        <v>7.6</v>
      </c>
      <c r="AN352" s="129">
        <f t="shared" si="471"/>
        <v>3</v>
      </c>
      <c r="AO352" s="135">
        <v>12</v>
      </c>
      <c r="AP352" s="136">
        <v>5</v>
      </c>
      <c r="AQ352" s="120">
        <f t="shared" si="472"/>
        <v>8.5</v>
      </c>
      <c r="AR352" s="121">
        <f t="shared" si="473"/>
        <v>0</v>
      </c>
      <c r="AS352" s="135">
        <v>14</v>
      </c>
      <c r="AT352" s="136">
        <v>14</v>
      </c>
      <c r="AU352" s="120">
        <f t="shared" si="474"/>
        <v>14</v>
      </c>
      <c r="AV352" s="121">
        <f t="shared" si="475"/>
        <v>1</v>
      </c>
      <c r="AW352" s="128">
        <f t="shared" si="476"/>
        <v>10.333333333333334</v>
      </c>
      <c r="AX352" s="129">
        <f t="shared" si="477"/>
        <v>3</v>
      </c>
      <c r="AY352" s="137">
        <v>17.5</v>
      </c>
      <c r="AZ352" s="131">
        <f t="shared" si="478"/>
        <v>17.5</v>
      </c>
      <c r="BA352" s="132">
        <f t="shared" si="479"/>
        <v>1</v>
      </c>
      <c r="BB352" s="128">
        <f t="shared" si="480"/>
        <v>17.5</v>
      </c>
      <c r="BC352" s="129">
        <f t="shared" si="481"/>
        <v>1</v>
      </c>
      <c r="BD352" s="133">
        <f t="shared" si="482"/>
        <v>9.7833333333333332</v>
      </c>
      <c r="BE352" s="134">
        <f t="shared" si="483"/>
        <v>24</v>
      </c>
      <c r="BF352" s="149"/>
      <c r="BG352" s="150"/>
      <c r="BH352" s="142">
        <f t="shared" si="484"/>
        <v>0</v>
      </c>
      <c r="BI352" s="143">
        <f t="shared" si="485"/>
        <v>0</v>
      </c>
      <c r="BJ352" s="149"/>
      <c r="BK352" s="150"/>
      <c r="BL352" s="142">
        <f t="shared" si="486"/>
        <v>0</v>
      </c>
      <c r="BM352" s="143">
        <f t="shared" si="487"/>
        <v>0</v>
      </c>
      <c r="BN352" s="149"/>
      <c r="BO352" s="150"/>
      <c r="BP352" s="142">
        <f t="shared" si="509"/>
        <v>0</v>
      </c>
      <c r="BQ352" s="143">
        <f t="shared" si="510"/>
        <v>0</v>
      </c>
      <c r="BR352" s="149"/>
      <c r="BS352" s="150"/>
      <c r="BT352" s="142">
        <f t="shared" si="488"/>
        <v>0</v>
      </c>
      <c r="BU352" s="143">
        <f t="shared" si="489"/>
        <v>0</v>
      </c>
      <c r="BV352" s="144">
        <f t="shared" si="490"/>
        <v>0</v>
      </c>
      <c r="BW352" s="145">
        <f t="shared" si="491"/>
        <v>0</v>
      </c>
      <c r="BX352" s="149"/>
      <c r="BY352" s="150"/>
      <c r="BZ352" s="142">
        <f t="shared" si="492"/>
        <v>0</v>
      </c>
      <c r="CA352" s="143">
        <f t="shared" si="493"/>
        <v>0</v>
      </c>
      <c r="CB352" s="146">
        <f t="shared" si="494"/>
        <v>0</v>
      </c>
      <c r="CC352" s="145">
        <f t="shared" si="495"/>
        <v>0</v>
      </c>
      <c r="CD352" s="150"/>
      <c r="CE352" s="147">
        <f t="shared" si="496"/>
        <v>0</v>
      </c>
      <c r="CF352" s="148">
        <f t="shared" si="497"/>
        <v>0</v>
      </c>
      <c r="CG352" s="146">
        <f t="shared" si="498"/>
        <v>0</v>
      </c>
      <c r="CH352" s="145">
        <f t="shared" si="499"/>
        <v>0</v>
      </c>
      <c r="CI352" s="149"/>
      <c r="CJ352" s="150"/>
      <c r="CK352" s="142">
        <f t="shared" si="500"/>
        <v>0</v>
      </c>
      <c r="CL352" s="143">
        <f t="shared" si="501"/>
        <v>0</v>
      </c>
      <c r="CM352" s="146">
        <f t="shared" si="502"/>
        <v>0</v>
      </c>
      <c r="CN352" s="145">
        <f t="shared" si="503"/>
        <v>0</v>
      </c>
      <c r="CO352" s="21">
        <f t="shared" si="504"/>
        <v>0</v>
      </c>
      <c r="CP352" s="22">
        <f t="shared" si="505"/>
        <v>0</v>
      </c>
      <c r="CQ352" s="2">
        <f t="shared" si="448"/>
        <v>9.7833333333333332</v>
      </c>
      <c r="CR352" s="3">
        <f t="shared" si="449"/>
        <v>24</v>
      </c>
      <c r="CS352" s="4">
        <f t="shared" si="450"/>
        <v>0</v>
      </c>
      <c r="CT352" s="5">
        <f t="shared" si="451"/>
        <v>0</v>
      </c>
      <c r="CU352" s="23">
        <f t="shared" si="452"/>
        <v>4.8916666666666666</v>
      </c>
      <c r="CV352" s="6">
        <f t="shared" si="453"/>
        <v>24</v>
      </c>
      <c r="CW352" s="20">
        <f t="shared" si="506"/>
        <v>84</v>
      </c>
      <c r="CX352" s="9" t="str">
        <f t="shared" si="507"/>
        <v>مؤجل(ة)</v>
      </c>
      <c r="CY352" s="10"/>
      <c r="CZ352" s="15"/>
      <c r="DA352" s="12"/>
    </row>
    <row r="353" spans="2:105" ht="29.25" customHeight="1" thickBot="1">
      <c r="B353" s="1">
        <v>26</v>
      </c>
      <c r="C353" s="187" t="s">
        <v>554</v>
      </c>
      <c r="D353" s="138" t="s">
        <v>555</v>
      </c>
      <c r="E353" s="13" t="s">
        <v>804</v>
      </c>
      <c r="F353" s="32">
        <v>36495</v>
      </c>
      <c r="G353" s="33" t="s">
        <v>790</v>
      </c>
      <c r="H353" s="28">
        <v>10</v>
      </c>
      <c r="I353" s="29">
        <v>30</v>
      </c>
      <c r="J353" s="30">
        <v>10.02</v>
      </c>
      <c r="K353" s="31">
        <v>30</v>
      </c>
      <c r="L353" s="18">
        <f t="shared" si="454"/>
        <v>10.01</v>
      </c>
      <c r="M353" s="19">
        <f t="shared" si="455"/>
        <v>60</v>
      </c>
      <c r="N353" s="149">
        <v>10</v>
      </c>
      <c r="O353" s="150">
        <v>8</v>
      </c>
      <c r="P353" s="120">
        <f t="shared" si="456"/>
        <v>9</v>
      </c>
      <c r="Q353" s="121">
        <f t="shared" si="457"/>
        <v>0</v>
      </c>
      <c r="R353" s="135">
        <v>14</v>
      </c>
      <c r="S353" s="136">
        <v>10</v>
      </c>
      <c r="T353" s="120">
        <f t="shared" si="458"/>
        <v>12</v>
      </c>
      <c r="U353" s="121">
        <f t="shared" si="459"/>
        <v>6</v>
      </c>
      <c r="V353" s="135">
        <v>10.5</v>
      </c>
      <c r="W353" s="136">
        <v>7.5</v>
      </c>
      <c r="X353" s="120">
        <f t="shared" si="460"/>
        <v>9</v>
      </c>
      <c r="Y353" s="121">
        <f t="shared" si="461"/>
        <v>0</v>
      </c>
      <c r="Z353" s="124">
        <f t="shared" si="462"/>
        <v>10</v>
      </c>
      <c r="AA353" s="125">
        <f t="shared" si="463"/>
        <v>17</v>
      </c>
      <c r="AB353" s="136">
        <v>13</v>
      </c>
      <c r="AC353" s="126">
        <f t="shared" si="464"/>
        <v>13</v>
      </c>
      <c r="AD353" s="127">
        <f t="shared" si="465"/>
        <v>3</v>
      </c>
      <c r="AE353" s="135">
        <v>10</v>
      </c>
      <c r="AF353" s="136">
        <v>1.5</v>
      </c>
      <c r="AG353" s="120">
        <f t="shared" si="466"/>
        <v>5.75</v>
      </c>
      <c r="AH353" s="121">
        <f t="shared" si="467"/>
        <v>0</v>
      </c>
      <c r="AI353" s="135">
        <v>10</v>
      </c>
      <c r="AJ353" s="136">
        <v>3</v>
      </c>
      <c r="AK353" s="120">
        <f t="shared" si="468"/>
        <v>6.5</v>
      </c>
      <c r="AL353" s="121">
        <f t="shared" si="469"/>
        <v>0</v>
      </c>
      <c r="AM353" s="128">
        <f t="shared" si="470"/>
        <v>7.5</v>
      </c>
      <c r="AN353" s="129">
        <f t="shared" si="471"/>
        <v>3</v>
      </c>
      <c r="AO353" s="135">
        <v>12</v>
      </c>
      <c r="AP353" s="136">
        <v>3</v>
      </c>
      <c r="AQ353" s="120">
        <f t="shared" si="472"/>
        <v>7.5</v>
      </c>
      <c r="AR353" s="121">
        <f t="shared" si="473"/>
        <v>0</v>
      </c>
      <c r="AS353" s="135">
        <v>14</v>
      </c>
      <c r="AT353" s="136">
        <v>7</v>
      </c>
      <c r="AU353" s="120">
        <f t="shared" si="474"/>
        <v>10.5</v>
      </c>
      <c r="AV353" s="121">
        <f t="shared" si="475"/>
        <v>1</v>
      </c>
      <c r="AW353" s="128">
        <f t="shared" si="476"/>
        <v>8.5</v>
      </c>
      <c r="AX353" s="129">
        <f t="shared" si="477"/>
        <v>1</v>
      </c>
      <c r="AY353" s="137">
        <v>6.5</v>
      </c>
      <c r="AZ353" s="131">
        <f t="shared" si="478"/>
        <v>6.5</v>
      </c>
      <c r="BA353" s="132">
        <f t="shared" si="479"/>
        <v>0</v>
      </c>
      <c r="BB353" s="128">
        <f t="shared" si="480"/>
        <v>6.5</v>
      </c>
      <c r="BC353" s="129">
        <f t="shared" si="481"/>
        <v>0</v>
      </c>
      <c r="BD353" s="133">
        <f t="shared" si="482"/>
        <v>8.6333333333333329</v>
      </c>
      <c r="BE353" s="134">
        <f t="shared" si="483"/>
        <v>21</v>
      </c>
      <c r="BF353" s="149"/>
      <c r="BG353" s="150"/>
      <c r="BH353" s="142">
        <f t="shared" si="484"/>
        <v>0</v>
      </c>
      <c r="BI353" s="143">
        <f t="shared" si="485"/>
        <v>0</v>
      </c>
      <c r="BJ353" s="149"/>
      <c r="BK353" s="150"/>
      <c r="BL353" s="142">
        <f t="shared" si="486"/>
        <v>0</v>
      </c>
      <c r="BM353" s="143">
        <f t="shared" si="487"/>
        <v>0</v>
      </c>
      <c r="BN353" s="149"/>
      <c r="BO353" s="150"/>
      <c r="BP353" s="142">
        <f t="shared" si="509"/>
        <v>0</v>
      </c>
      <c r="BQ353" s="143">
        <f t="shared" si="510"/>
        <v>0</v>
      </c>
      <c r="BR353" s="149"/>
      <c r="BS353" s="150"/>
      <c r="BT353" s="142">
        <f t="shared" si="488"/>
        <v>0</v>
      </c>
      <c r="BU353" s="143">
        <f t="shared" si="489"/>
        <v>0</v>
      </c>
      <c r="BV353" s="144">
        <f t="shared" si="490"/>
        <v>0</v>
      </c>
      <c r="BW353" s="145">
        <f t="shared" si="491"/>
        <v>0</v>
      </c>
      <c r="BX353" s="149"/>
      <c r="BY353" s="150"/>
      <c r="BZ353" s="142">
        <f t="shared" si="492"/>
        <v>0</v>
      </c>
      <c r="CA353" s="143">
        <f t="shared" si="493"/>
        <v>0</v>
      </c>
      <c r="CB353" s="146">
        <f t="shared" si="494"/>
        <v>0</v>
      </c>
      <c r="CC353" s="145">
        <f t="shared" si="495"/>
        <v>0</v>
      </c>
      <c r="CD353" s="150"/>
      <c r="CE353" s="147">
        <f t="shared" si="496"/>
        <v>0</v>
      </c>
      <c r="CF353" s="148">
        <f t="shared" si="497"/>
        <v>0</v>
      </c>
      <c r="CG353" s="146">
        <f t="shared" si="498"/>
        <v>0</v>
      </c>
      <c r="CH353" s="145">
        <f t="shared" si="499"/>
        <v>0</v>
      </c>
      <c r="CI353" s="149"/>
      <c r="CJ353" s="150"/>
      <c r="CK353" s="142">
        <f t="shared" si="500"/>
        <v>0</v>
      </c>
      <c r="CL353" s="143">
        <f t="shared" si="501"/>
        <v>0</v>
      </c>
      <c r="CM353" s="146">
        <f t="shared" si="502"/>
        <v>0</v>
      </c>
      <c r="CN353" s="145">
        <f t="shared" si="503"/>
        <v>0</v>
      </c>
      <c r="CO353" s="21">
        <f t="shared" si="504"/>
        <v>0</v>
      </c>
      <c r="CP353" s="22">
        <f t="shared" si="505"/>
        <v>0</v>
      </c>
      <c r="CQ353" s="2">
        <f t="shared" si="448"/>
        <v>8.6333333333333329</v>
      </c>
      <c r="CR353" s="3">
        <f t="shared" si="449"/>
        <v>21</v>
      </c>
      <c r="CS353" s="4">
        <f t="shared" si="450"/>
        <v>0</v>
      </c>
      <c r="CT353" s="5">
        <f t="shared" si="451"/>
        <v>0</v>
      </c>
      <c r="CU353" s="23">
        <f t="shared" si="452"/>
        <v>4.3166666666666664</v>
      </c>
      <c r="CV353" s="6">
        <f t="shared" si="453"/>
        <v>21</v>
      </c>
      <c r="CW353" s="20">
        <f t="shared" si="506"/>
        <v>81</v>
      </c>
      <c r="CX353" s="9" t="str">
        <f t="shared" si="507"/>
        <v>مؤجل(ة)</v>
      </c>
      <c r="CY353" s="10"/>
      <c r="CZ353" s="16"/>
      <c r="DA353" s="12"/>
    </row>
    <row r="354" spans="2:105" ht="29.25" customHeight="1" thickBot="1">
      <c r="B354" s="1">
        <f t="shared" si="508"/>
        <v>27</v>
      </c>
      <c r="C354" s="183" t="s">
        <v>556</v>
      </c>
      <c r="D354" s="138" t="s">
        <v>557</v>
      </c>
      <c r="E354" s="13" t="s">
        <v>805</v>
      </c>
      <c r="F354" s="32">
        <v>36006</v>
      </c>
      <c r="G354" s="33" t="s">
        <v>790</v>
      </c>
      <c r="H354" s="28">
        <v>14.28</v>
      </c>
      <c r="I354" s="29">
        <v>30</v>
      </c>
      <c r="J354" s="30">
        <v>13.63</v>
      </c>
      <c r="K354" s="31">
        <v>30</v>
      </c>
      <c r="L354" s="18">
        <f t="shared" si="454"/>
        <v>13.955</v>
      </c>
      <c r="M354" s="19">
        <f t="shared" si="455"/>
        <v>60</v>
      </c>
      <c r="N354" s="149">
        <v>15</v>
      </c>
      <c r="O354" s="150">
        <v>7</v>
      </c>
      <c r="P354" s="120">
        <f t="shared" si="456"/>
        <v>11</v>
      </c>
      <c r="Q354" s="121">
        <f t="shared" si="457"/>
        <v>6</v>
      </c>
      <c r="R354" s="135">
        <v>14</v>
      </c>
      <c r="S354" s="136">
        <v>13.25</v>
      </c>
      <c r="T354" s="120">
        <f t="shared" si="458"/>
        <v>13.625</v>
      </c>
      <c r="U354" s="121">
        <f t="shared" si="459"/>
        <v>6</v>
      </c>
      <c r="V354" s="135">
        <v>14</v>
      </c>
      <c r="W354" s="136">
        <v>10.5</v>
      </c>
      <c r="X354" s="120">
        <f t="shared" si="460"/>
        <v>12.25</v>
      </c>
      <c r="Y354" s="121">
        <f t="shared" si="461"/>
        <v>5</v>
      </c>
      <c r="Z354" s="124">
        <f t="shared" si="462"/>
        <v>12.291666666666666</v>
      </c>
      <c r="AA354" s="125">
        <f t="shared" si="463"/>
        <v>17</v>
      </c>
      <c r="AB354" s="136">
        <v>15</v>
      </c>
      <c r="AC354" s="126">
        <f t="shared" si="464"/>
        <v>15</v>
      </c>
      <c r="AD354" s="127">
        <f t="shared" si="465"/>
        <v>3</v>
      </c>
      <c r="AE354" s="135">
        <v>15</v>
      </c>
      <c r="AF354" s="136">
        <v>6.5</v>
      </c>
      <c r="AG354" s="120">
        <f t="shared" si="466"/>
        <v>10.75</v>
      </c>
      <c r="AH354" s="121">
        <f t="shared" si="467"/>
        <v>3</v>
      </c>
      <c r="AI354" s="135">
        <v>12</v>
      </c>
      <c r="AJ354" s="136">
        <v>7</v>
      </c>
      <c r="AK354" s="120">
        <f t="shared" si="468"/>
        <v>9.5</v>
      </c>
      <c r="AL354" s="121">
        <f t="shared" si="469"/>
        <v>0</v>
      </c>
      <c r="AM354" s="128">
        <f t="shared" si="470"/>
        <v>11.1</v>
      </c>
      <c r="AN354" s="129">
        <f t="shared" si="471"/>
        <v>9</v>
      </c>
      <c r="AO354" s="135">
        <v>12</v>
      </c>
      <c r="AP354" s="136">
        <v>4</v>
      </c>
      <c r="AQ354" s="120">
        <f t="shared" si="472"/>
        <v>8</v>
      </c>
      <c r="AR354" s="121">
        <f t="shared" si="473"/>
        <v>0</v>
      </c>
      <c r="AS354" s="135">
        <v>15</v>
      </c>
      <c r="AT354" s="136">
        <v>13.5</v>
      </c>
      <c r="AU354" s="120">
        <f t="shared" si="474"/>
        <v>14.25</v>
      </c>
      <c r="AV354" s="121">
        <f t="shared" si="475"/>
        <v>1</v>
      </c>
      <c r="AW354" s="128">
        <f t="shared" si="476"/>
        <v>10.083333333333334</v>
      </c>
      <c r="AX354" s="129">
        <f t="shared" si="477"/>
        <v>3</v>
      </c>
      <c r="AY354" s="137">
        <v>13.5</v>
      </c>
      <c r="AZ354" s="131">
        <f t="shared" si="478"/>
        <v>13.5</v>
      </c>
      <c r="BA354" s="132">
        <f t="shared" si="479"/>
        <v>1</v>
      </c>
      <c r="BB354" s="128">
        <f t="shared" si="480"/>
        <v>13.5</v>
      </c>
      <c r="BC354" s="129">
        <f t="shared" si="481"/>
        <v>1</v>
      </c>
      <c r="BD354" s="133">
        <f t="shared" si="482"/>
        <v>11.533333333333333</v>
      </c>
      <c r="BE354" s="134">
        <f t="shared" si="483"/>
        <v>30</v>
      </c>
      <c r="BF354" s="149"/>
      <c r="BG354" s="150"/>
      <c r="BH354" s="142">
        <f t="shared" si="484"/>
        <v>0</v>
      </c>
      <c r="BI354" s="143">
        <f t="shared" si="485"/>
        <v>0</v>
      </c>
      <c r="BJ354" s="149"/>
      <c r="BK354" s="150"/>
      <c r="BL354" s="142">
        <f t="shared" si="486"/>
        <v>0</v>
      </c>
      <c r="BM354" s="143">
        <f t="shared" si="487"/>
        <v>0</v>
      </c>
      <c r="BN354" s="149"/>
      <c r="BO354" s="150"/>
      <c r="BP354" s="142">
        <f t="shared" si="509"/>
        <v>0</v>
      </c>
      <c r="BQ354" s="143">
        <f t="shared" si="510"/>
        <v>0</v>
      </c>
      <c r="BR354" s="149"/>
      <c r="BS354" s="150"/>
      <c r="BT354" s="142">
        <f t="shared" si="488"/>
        <v>0</v>
      </c>
      <c r="BU354" s="143">
        <f t="shared" si="489"/>
        <v>0</v>
      </c>
      <c r="BV354" s="144">
        <f t="shared" si="490"/>
        <v>0</v>
      </c>
      <c r="BW354" s="145">
        <f t="shared" si="491"/>
        <v>0</v>
      </c>
      <c r="BX354" s="149"/>
      <c r="BY354" s="150"/>
      <c r="BZ354" s="142">
        <f t="shared" si="492"/>
        <v>0</v>
      </c>
      <c r="CA354" s="143">
        <f t="shared" si="493"/>
        <v>0</v>
      </c>
      <c r="CB354" s="146">
        <f t="shared" si="494"/>
        <v>0</v>
      </c>
      <c r="CC354" s="145">
        <f t="shared" si="495"/>
        <v>0</v>
      </c>
      <c r="CD354" s="150"/>
      <c r="CE354" s="147">
        <f t="shared" si="496"/>
        <v>0</v>
      </c>
      <c r="CF354" s="148">
        <f t="shared" si="497"/>
        <v>0</v>
      </c>
      <c r="CG354" s="146">
        <f t="shared" si="498"/>
        <v>0</v>
      </c>
      <c r="CH354" s="145">
        <f t="shared" si="499"/>
        <v>0</v>
      </c>
      <c r="CI354" s="149"/>
      <c r="CJ354" s="150"/>
      <c r="CK354" s="142">
        <f t="shared" si="500"/>
        <v>0</v>
      </c>
      <c r="CL354" s="143">
        <f t="shared" si="501"/>
        <v>0</v>
      </c>
      <c r="CM354" s="146">
        <f t="shared" si="502"/>
        <v>0</v>
      </c>
      <c r="CN354" s="145">
        <f t="shared" si="503"/>
        <v>0</v>
      </c>
      <c r="CO354" s="21">
        <f t="shared" si="504"/>
        <v>0</v>
      </c>
      <c r="CP354" s="22">
        <f t="shared" si="505"/>
        <v>0</v>
      </c>
      <c r="CQ354" s="2">
        <f t="shared" si="448"/>
        <v>11.533333333333333</v>
      </c>
      <c r="CR354" s="3">
        <f t="shared" si="449"/>
        <v>30</v>
      </c>
      <c r="CS354" s="4">
        <f t="shared" si="450"/>
        <v>0</v>
      </c>
      <c r="CT354" s="5">
        <f t="shared" si="451"/>
        <v>0</v>
      </c>
      <c r="CU354" s="23">
        <f t="shared" si="452"/>
        <v>5.7666666666666666</v>
      </c>
      <c r="CV354" s="6">
        <f t="shared" si="453"/>
        <v>30</v>
      </c>
      <c r="CW354" s="20">
        <f t="shared" si="506"/>
        <v>90</v>
      </c>
      <c r="CX354" s="9" t="str">
        <f t="shared" si="507"/>
        <v>مؤجل(ة)</v>
      </c>
      <c r="CY354" s="10"/>
      <c r="CZ354" s="15"/>
      <c r="DA354" s="12"/>
    </row>
    <row r="355" spans="2:105" ht="29.25" customHeight="1" thickBot="1">
      <c r="B355" s="1">
        <f t="shared" si="508"/>
        <v>28</v>
      </c>
      <c r="C355" s="195" t="s">
        <v>295</v>
      </c>
      <c r="D355" s="138" t="s">
        <v>558</v>
      </c>
      <c r="E355" s="13" t="s">
        <v>806</v>
      </c>
      <c r="F355" s="32">
        <v>35206</v>
      </c>
      <c r="G355" s="33" t="s">
        <v>790</v>
      </c>
      <c r="H355" s="28">
        <v>9.73</v>
      </c>
      <c r="I355" s="29">
        <v>30</v>
      </c>
      <c r="J355" s="30">
        <v>10.33</v>
      </c>
      <c r="K355" s="31">
        <v>30</v>
      </c>
      <c r="L355" s="18">
        <f t="shared" si="454"/>
        <v>10.030000000000001</v>
      </c>
      <c r="M355" s="19">
        <f t="shared" si="455"/>
        <v>60</v>
      </c>
      <c r="N355" s="149">
        <v>16</v>
      </c>
      <c r="O355" s="150">
        <v>6.25</v>
      </c>
      <c r="P355" s="120">
        <f t="shared" si="456"/>
        <v>11.125</v>
      </c>
      <c r="Q355" s="121">
        <f t="shared" si="457"/>
        <v>6</v>
      </c>
      <c r="R355" s="135">
        <v>14</v>
      </c>
      <c r="S355" s="136">
        <v>10.25</v>
      </c>
      <c r="T355" s="120">
        <f t="shared" si="458"/>
        <v>12.125</v>
      </c>
      <c r="U355" s="121">
        <f t="shared" si="459"/>
        <v>6</v>
      </c>
      <c r="V355" s="135">
        <v>9</v>
      </c>
      <c r="W355" s="136">
        <v>7.25</v>
      </c>
      <c r="X355" s="120">
        <f t="shared" si="460"/>
        <v>8.125</v>
      </c>
      <c r="Y355" s="121">
        <f t="shared" si="461"/>
        <v>0</v>
      </c>
      <c r="Z355" s="124">
        <f t="shared" si="462"/>
        <v>10.458333333333334</v>
      </c>
      <c r="AA355" s="125">
        <f t="shared" si="463"/>
        <v>17</v>
      </c>
      <c r="AB355" s="136">
        <v>11.5</v>
      </c>
      <c r="AC355" s="126">
        <f t="shared" si="464"/>
        <v>11.5</v>
      </c>
      <c r="AD355" s="127">
        <f t="shared" si="465"/>
        <v>3</v>
      </c>
      <c r="AE355" s="135">
        <v>12.5</v>
      </c>
      <c r="AF355" s="136">
        <v>4.25</v>
      </c>
      <c r="AG355" s="120">
        <f t="shared" si="466"/>
        <v>8.375</v>
      </c>
      <c r="AH355" s="121">
        <f t="shared" si="467"/>
        <v>0</v>
      </c>
      <c r="AI355" s="135">
        <v>11</v>
      </c>
      <c r="AJ355" s="136">
        <v>3</v>
      </c>
      <c r="AK355" s="120">
        <f t="shared" si="468"/>
        <v>7</v>
      </c>
      <c r="AL355" s="121">
        <f t="shared" si="469"/>
        <v>0</v>
      </c>
      <c r="AM355" s="128">
        <f t="shared" si="470"/>
        <v>8.4499999999999993</v>
      </c>
      <c r="AN355" s="129">
        <f t="shared" si="471"/>
        <v>3</v>
      </c>
      <c r="AO355" s="135">
        <v>12</v>
      </c>
      <c r="AP355" s="136">
        <v>3</v>
      </c>
      <c r="AQ355" s="120">
        <f t="shared" si="472"/>
        <v>7.5</v>
      </c>
      <c r="AR355" s="121">
        <f t="shared" si="473"/>
        <v>0</v>
      </c>
      <c r="AS355" s="135">
        <v>10</v>
      </c>
      <c r="AT355" s="136">
        <v>3</v>
      </c>
      <c r="AU355" s="120">
        <f t="shared" si="474"/>
        <v>6.5</v>
      </c>
      <c r="AV355" s="121">
        <f t="shared" si="475"/>
        <v>0</v>
      </c>
      <c r="AW355" s="128">
        <f t="shared" si="476"/>
        <v>7.166666666666667</v>
      </c>
      <c r="AX355" s="129">
        <f t="shared" si="477"/>
        <v>0</v>
      </c>
      <c r="AY355" s="137">
        <v>10.5</v>
      </c>
      <c r="AZ355" s="131">
        <f t="shared" si="478"/>
        <v>10.5</v>
      </c>
      <c r="BA355" s="132">
        <f t="shared" si="479"/>
        <v>1</v>
      </c>
      <c r="BB355" s="128">
        <f t="shared" si="480"/>
        <v>10.5</v>
      </c>
      <c r="BC355" s="129">
        <f t="shared" si="481"/>
        <v>1</v>
      </c>
      <c r="BD355" s="133">
        <f t="shared" si="482"/>
        <v>9.1333333333333329</v>
      </c>
      <c r="BE355" s="134">
        <f t="shared" si="483"/>
        <v>21</v>
      </c>
      <c r="BF355" s="149"/>
      <c r="BG355" s="150"/>
      <c r="BH355" s="142">
        <f t="shared" si="484"/>
        <v>0</v>
      </c>
      <c r="BI355" s="143">
        <f t="shared" si="485"/>
        <v>0</v>
      </c>
      <c r="BJ355" s="149"/>
      <c r="BK355" s="150"/>
      <c r="BL355" s="142">
        <f t="shared" si="486"/>
        <v>0</v>
      </c>
      <c r="BM355" s="143">
        <f t="shared" si="487"/>
        <v>0</v>
      </c>
      <c r="BN355" s="149"/>
      <c r="BO355" s="150"/>
      <c r="BP355" s="142">
        <f t="shared" si="509"/>
        <v>0</v>
      </c>
      <c r="BQ355" s="143">
        <f t="shared" si="510"/>
        <v>0</v>
      </c>
      <c r="BR355" s="149"/>
      <c r="BS355" s="150"/>
      <c r="BT355" s="142">
        <f t="shared" si="488"/>
        <v>0</v>
      </c>
      <c r="BU355" s="143">
        <f t="shared" si="489"/>
        <v>0</v>
      </c>
      <c r="BV355" s="144">
        <f t="shared" si="490"/>
        <v>0</v>
      </c>
      <c r="BW355" s="145">
        <f t="shared" si="491"/>
        <v>0</v>
      </c>
      <c r="BX355" s="149"/>
      <c r="BY355" s="150"/>
      <c r="BZ355" s="142">
        <f t="shared" si="492"/>
        <v>0</v>
      </c>
      <c r="CA355" s="143">
        <f t="shared" si="493"/>
        <v>0</v>
      </c>
      <c r="CB355" s="146">
        <f t="shared" si="494"/>
        <v>0</v>
      </c>
      <c r="CC355" s="145">
        <f t="shared" si="495"/>
        <v>0</v>
      </c>
      <c r="CD355" s="150"/>
      <c r="CE355" s="147">
        <f t="shared" si="496"/>
        <v>0</v>
      </c>
      <c r="CF355" s="148">
        <f t="shared" si="497"/>
        <v>0</v>
      </c>
      <c r="CG355" s="146">
        <f t="shared" si="498"/>
        <v>0</v>
      </c>
      <c r="CH355" s="145">
        <f t="shared" si="499"/>
        <v>0</v>
      </c>
      <c r="CI355" s="149"/>
      <c r="CJ355" s="150"/>
      <c r="CK355" s="142">
        <f t="shared" si="500"/>
        <v>0</v>
      </c>
      <c r="CL355" s="143">
        <f t="shared" si="501"/>
        <v>0</v>
      </c>
      <c r="CM355" s="146">
        <f t="shared" si="502"/>
        <v>0</v>
      </c>
      <c r="CN355" s="145">
        <f t="shared" si="503"/>
        <v>0</v>
      </c>
      <c r="CO355" s="21">
        <f t="shared" si="504"/>
        <v>0</v>
      </c>
      <c r="CP355" s="22">
        <f t="shared" si="505"/>
        <v>0</v>
      </c>
      <c r="CQ355" s="2">
        <f t="shared" si="448"/>
        <v>9.1333333333333329</v>
      </c>
      <c r="CR355" s="3">
        <f t="shared" si="449"/>
        <v>21</v>
      </c>
      <c r="CS355" s="4">
        <f t="shared" si="450"/>
        <v>0</v>
      </c>
      <c r="CT355" s="5">
        <f t="shared" si="451"/>
        <v>0</v>
      </c>
      <c r="CU355" s="23">
        <f t="shared" si="452"/>
        <v>4.5666666666666664</v>
      </c>
      <c r="CV355" s="6">
        <f t="shared" si="453"/>
        <v>21</v>
      </c>
      <c r="CW355" s="20">
        <f t="shared" si="506"/>
        <v>81</v>
      </c>
      <c r="CX355" s="9" t="str">
        <f t="shared" si="507"/>
        <v>مؤجل(ة)</v>
      </c>
      <c r="CZ355" s="16"/>
      <c r="DA355" s="12"/>
    </row>
    <row r="356" spans="2:105" ht="29.25" customHeight="1" thickBot="1">
      <c r="B356" s="1">
        <f t="shared" si="508"/>
        <v>29</v>
      </c>
      <c r="C356" s="183" t="s">
        <v>559</v>
      </c>
      <c r="D356" s="138" t="s">
        <v>560</v>
      </c>
      <c r="E356" s="13" t="s">
        <v>807</v>
      </c>
      <c r="F356" s="32">
        <v>35320</v>
      </c>
      <c r="G356" s="33" t="s">
        <v>790</v>
      </c>
      <c r="H356" s="28">
        <v>12.82</v>
      </c>
      <c r="I356" s="29">
        <v>30</v>
      </c>
      <c r="J356" s="30">
        <v>10.75</v>
      </c>
      <c r="K356" s="31">
        <v>30</v>
      </c>
      <c r="L356" s="18">
        <f t="shared" si="454"/>
        <v>11.785</v>
      </c>
      <c r="M356" s="19">
        <f t="shared" si="455"/>
        <v>60</v>
      </c>
      <c r="N356" s="149">
        <v>17</v>
      </c>
      <c r="O356" s="150">
        <v>9</v>
      </c>
      <c r="P356" s="120">
        <f t="shared" si="456"/>
        <v>13</v>
      </c>
      <c r="Q356" s="121">
        <f t="shared" si="457"/>
        <v>6</v>
      </c>
      <c r="R356" s="135">
        <v>14</v>
      </c>
      <c r="S356" s="136">
        <v>12</v>
      </c>
      <c r="T356" s="120">
        <f t="shared" si="458"/>
        <v>13</v>
      </c>
      <c r="U356" s="121">
        <f t="shared" si="459"/>
        <v>6</v>
      </c>
      <c r="V356" s="135">
        <v>10.5</v>
      </c>
      <c r="W356" s="136">
        <v>8</v>
      </c>
      <c r="X356" s="120">
        <f t="shared" si="460"/>
        <v>9.25</v>
      </c>
      <c r="Y356" s="121">
        <f t="shared" si="461"/>
        <v>0</v>
      </c>
      <c r="Z356" s="124">
        <f t="shared" si="462"/>
        <v>11.75</v>
      </c>
      <c r="AA356" s="125">
        <f t="shared" si="463"/>
        <v>17</v>
      </c>
      <c r="AB356" s="136">
        <v>14</v>
      </c>
      <c r="AC356" s="126">
        <f t="shared" si="464"/>
        <v>14</v>
      </c>
      <c r="AD356" s="127">
        <f t="shared" si="465"/>
        <v>3</v>
      </c>
      <c r="AE356" s="135">
        <v>13.5</v>
      </c>
      <c r="AF356" s="136">
        <v>5</v>
      </c>
      <c r="AG356" s="120">
        <f t="shared" si="466"/>
        <v>9.25</v>
      </c>
      <c r="AH356" s="121">
        <f t="shared" si="467"/>
        <v>0</v>
      </c>
      <c r="AI356" s="135">
        <v>12</v>
      </c>
      <c r="AJ356" s="136">
        <v>3</v>
      </c>
      <c r="AK356" s="120">
        <f t="shared" si="468"/>
        <v>7.5</v>
      </c>
      <c r="AL356" s="121">
        <f t="shared" si="469"/>
        <v>0</v>
      </c>
      <c r="AM356" s="128">
        <f t="shared" si="470"/>
        <v>9.5</v>
      </c>
      <c r="AN356" s="129">
        <f t="shared" si="471"/>
        <v>3</v>
      </c>
      <c r="AO356" s="135">
        <v>12</v>
      </c>
      <c r="AP356" s="136">
        <v>3</v>
      </c>
      <c r="AQ356" s="120">
        <f t="shared" si="472"/>
        <v>7.5</v>
      </c>
      <c r="AR356" s="121">
        <f t="shared" si="473"/>
        <v>0</v>
      </c>
      <c r="AS356" s="135">
        <v>11</v>
      </c>
      <c r="AT356" s="136">
        <v>11.5</v>
      </c>
      <c r="AU356" s="120">
        <f t="shared" si="474"/>
        <v>11.25</v>
      </c>
      <c r="AV356" s="121">
        <f t="shared" si="475"/>
        <v>1</v>
      </c>
      <c r="AW356" s="128">
        <f t="shared" si="476"/>
        <v>8.75</v>
      </c>
      <c r="AX356" s="129">
        <f t="shared" si="477"/>
        <v>1</v>
      </c>
      <c r="AY356" s="137">
        <v>6</v>
      </c>
      <c r="AZ356" s="131">
        <f t="shared" si="478"/>
        <v>6</v>
      </c>
      <c r="BA356" s="132">
        <f t="shared" si="479"/>
        <v>0</v>
      </c>
      <c r="BB356" s="128">
        <f t="shared" si="480"/>
        <v>6</v>
      </c>
      <c r="BC356" s="129">
        <f t="shared" si="481"/>
        <v>0</v>
      </c>
      <c r="BD356" s="133">
        <f t="shared" si="482"/>
        <v>10.016666666666667</v>
      </c>
      <c r="BE356" s="134">
        <f t="shared" si="483"/>
        <v>30</v>
      </c>
      <c r="BF356" s="149"/>
      <c r="BG356" s="150"/>
      <c r="BH356" s="142">
        <f t="shared" si="484"/>
        <v>0</v>
      </c>
      <c r="BI356" s="143">
        <f t="shared" si="485"/>
        <v>0</v>
      </c>
      <c r="BJ356" s="149"/>
      <c r="BK356" s="150"/>
      <c r="BL356" s="142">
        <f t="shared" si="486"/>
        <v>0</v>
      </c>
      <c r="BM356" s="143">
        <f t="shared" si="487"/>
        <v>0</v>
      </c>
      <c r="BN356" s="149"/>
      <c r="BO356" s="150"/>
      <c r="BP356" s="142">
        <f t="shared" si="509"/>
        <v>0</v>
      </c>
      <c r="BQ356" s="143">
        <f t="shared" si="510"/>
        <v>0</v>
      </c>
      <c r="BR356" s="149"/>
      <c r="BS356" s="150"/>
      <c r="BT356" s="142">
        <f t="shared" si="488"/>
        <v>0</v>
      </c>
      <c r="BU356" s="143">
        <f t="shared" si="489"/>
        <v>0</v>
      </c>
      <c r="BV356" s="144">
        <f t="shared" si="490"/>
        <v>0</v>
      </c>
      <c r="BW356" s="145">
        <f t="shared" si="491"/>
        <v>0</v>
      </c>
      <c r="BX356" s="149"/>
      <c r="BY356" s="150"/>
      <c r="BZ356" s="142">
        <f t="shared" si="492"/>
        <v>0</v>
      </c>
      <c r="CA356" s="143">
        <f t="shared" si="493"/>
        <v>0</v>
      </c>
      <c r="CB356" s="146">
        <f t="shared" si="494"/>
        <v>0</v>
      </c>
      <c r="CC356" s="145">
        <f t="shared" si="495"/>
        <v>0</v>
      </c>
      <c r="CD356" s="150"/>
      <c r="CE356" s="147">
        <f t="shared" si="496"/>
        <v>0</v>
      </c>
      <c r="CF356" s="148">
        <f t="shared" si="497"/>
        <v>0</v>
      </c>
      <c r="CG356" s="146">
        <f t="shared" si="498"/>
        <v>0</v>
      </c>
      <c r="CH356" s="145">
        <f t="shared" si="499"/>
        <v>0</v>
      </c>
      <c r="CI356" s="149"/>
      <c r="CJ356" s="150"/>
      <c r="CK356" s="142">
        <f t="shared" si="500"/>
        <v>0</v>
      </c>
      <c r="CL356" s="143">
        <f t="shared" si="501"/>
        <v>0</v>
      </c>
      <c r="CM356" s="146">
        <f t="shared" si="502"/>
        <v>0</v>
      </c>
      <c r="CN356" s="145">
        <f t="shared" si="503"/>
        <v>0</v>
      </c>
      <c r="CO356" s="21">
        <f t="shared" si="504"/>
        <v>0</v>
      </c>
      <c r="CP356" s="22">
        <f t="shared" si="505"/>
        <v>0</v>
      </c>
      <c r="CQ356" s="2">
        <f t="shared" si="448"/>
        <v>10.016666666666667</v>
      </c>
      <c r="CR356" s="3">
        <f t="shared" si="449"/>
        <v>30</v>
      </c>
      <c r="CS356" s="4">
        <f t="shared" si="450"/>
        <v>0</v>
      </c>
      <c r="CT356" s="5">
        <f t="shared" si="451"/>
        <v>0</v>
      </c>
      <c r="CU356" s="23">
        <f t="shared" si="452"/>
        <v>5.0083333333333337</v>
      </c>
      <c r="CV356" s="6">
        <f t="shared" si="453"/>
        <v>30</v>
      </c>
      <c r="CW356" s="20">
        <f t="shared" si="506"/>
        <v>90</v>
      </c>
      <c r="CX356" s="9" t="str">
        <f t="shared" si="507"/>
        <v>مؤجل(ة)</v>
      </c>
      <c r="CY356" s="10"/>
      <c r="CZ356" s="15"/>
      <c r="DA356" s="12"/>
    </row>
    <row r="357" spans="2:105" ht="29.25" customHeight="1" thickBot="1">
      <c r="B357" s="1">
        <f t="shared" si="508"/>
        <v>30</v>
      </c>
      <c r="C357" s="183" t="s">
        <v>88</v>
      </c>
      <c r="D357" s="138" t="s">
        <v>561</v>
      </c>
      <c r="E357" s="13" t="s">
        <v>847</v>
      </c>
      <c r="F357" s="32">
        <v>35530</v>
      </c>
      <c r="G357" s="33" t="s">
        <v>790</v>
      </c>
      <c r="H357" s="28">
        <v>10.220000000000001</v>
      </c>
      <c r="I357" s="29">
        <v>30</v>
      </c>
      <c r="J357" s="30">
        <v>9.7799999999999994</v>
      </c>
      <c r="K357" s="31">
        <v>30</v>
      </c>
      <c r="L357" s="18">
        <f t="shared" si="454"/>
        <v>10</v>
      </c>
      <c r="M357" s="19">
        <f t="shared" si="455"/>
        <v>60</v>
      </c>
      <c r="N357" s="149">
        <v>10</v>
      </c>
      <c r="O357" s="150">
        <v>4</v>
      </c>
      <c r="P357" s="120">
        <f t="shared" si="456"/>
        <v>7</v>
      </c>
      <c r="Q357" s="121">
        <f t="shared" si="457"/>
        <v>0</v>
      </c>
      <c r="R357" s="135">
        <v>13</v>
      </c>
      <c r="S357" s="136">
        <v>11.5</v>
      </c>
      <c r="T357" s="120">
        <f t="shared" si="458"/>
        <v>12.25</v>
      </c>
      <c r="U357" s="121">
        <f t="shared" si="459"/>
        <v>6</v>
      </c>
      <c r="V357" s="135">
        <v>6.5</v>
      </c>
      <c r="W357" s="136">
        <v>7.75</v>
      </c>
      <c r="X357" s="120">
        <f t="shared" si="460"/>
        <v>7.125</v>
      </c>
      <c r="Y357" s="121">
        <f t="shared" si="461"/>
        <v>0</v>
      </c>
      <c r="Z357" s="124">
        <f t="shared" si="462"/>
        <v>8.7916666666666661</v>
      </c>
      <c r="AA357" s="125">
        <f t="shared" si="463"/>
        <v>6</v>
      </c>
      <c r="AB357" s="136">
        <v>10.5</v>
      </c>
      <c r="AC357" s="126">
        <f t="shared" si="464"/>
        <v>10.5</v>
      </c>
      <c r="AD357" s="127">
        <f t="shared" si="465"/>
        <v>3</v>
      </c>
      <c r="AE357" s="135">
        <v>13</v>
      </c>
      <c r="AF357" s="136">
        <v>3</v>
      </c>
      <c r="AG357" s="120">
        <f t="shared" si="466"/>
        <v>8</v>
      </c>
      <c r="AH357" s="121">
        <f t="shared" si="467"/>
        <v>0</v>
      </c>
      <c r="AI357" s="135">
        <v>10</v>
      </c>
      <c r="AJ357" s="136">
        <v>1.5</v>
      </c>
      <c r="AK357" s="120">
        <f t="shared" si="468"/>
        <v>5.75</v>
      </c>
      <c r="AL357" s="121">
        <f t="shared" si="469"/>
        <v>0</v>
      </c>
      <c r="AM357" s="128">
        <f t="shared" si="470"/>
        <v>7.6</v>
      </c>
      <c r="AN357" s="129">
        <f t="shared" si="471"/>
        <v>3</v>
      </c>
      <c r="AO357" s="135">
        <v>12</v>
      </c>
      <c r="AP357" s="136">
        <v>5</v>
      </c>
      <c r="AQ357" s="120">
        <f t="shared" si="472"/>
        <v>8.5</v>
      </c>
      <c r="AR357" s="121">
        <f t="shared" si="473"/>
        <v>0</v>
      </c>
      <c r="AS357" s="135">
        <v>13</v>
      </c>
      <c r="AT357" s="136">
        <v>12</v>
      </c>
      <c r="AU357" s="120">
        <f t="shared" si="474"/>
        <v>12.5</v>
      </c>
      <c r="AV357" s="121">
        <f t="shared" si="475"/>
        <v>1</v>
      </c>
      <c r="AW357" s="128">
        <f t="shared" si="476"/>
        <v>9.8333333333333339</v>
      </c>
      <c r="AX357" s="129">
        <f t="shared" si="477"/>
        <v>1</v>
      </c>
      <c r="AY357" s="137">
        <v>8</v>
      </c>
      <c r="AZ357" s="131">
        <f t="shared" si="478"/>
        <v>8</v>
      </c>
      <c r="BA357" s="132">
        <f t="shared" si="479"/>
        <v>0</v>
      </c>
      <c r="BB357" s="128">
        <f t="shared" si="480"/>
        <v>8</v>
      </c>
      <c r="BC357" s="129">
        <f t="shared" si="481"/>
        <v>0</v>
      </c>
      <c r="BD357" s="133">
        <f t="shared" si="482"/>
        <v>8.5500000000000007</v>
      </c>
      <c r="BE357" s="134">
        <f t="shared" si="483"/>
        <v>10</v>
      </c>
      <c r="BF357" s="149"/>
      <c r="BG357" s="150"/>
      <c r="BH357" s="142">
        <f t="shared" si="484"/>
        <v>0</v>
      </c>
      <c r="BI357" s="143">
        <f t="shared" si="485"/>
        <v>0</v>
      </c>
      <c r="BJ357" s="149"/>
      <c r="BK357" s="150"/>
      <c r="BL357" s="142">
        <f t="shared" si="486"/>
        <v>0</v>
      </c>
      <c r="BM357" s="143">
        <f t="shared" si="487"/>
        <v>0</v>
      </c>
      <c r="BN357" s="149"/>
      <c r="BO357" s="150"/>
      <c r="BP357" s="142">
        <f t="shared" si="509"/>
        <v>0</v>
      </c>
      <c r="BQ357" s="143">
        <f t="shared" si="510"/>
        <v>0</v>
      </c>
      <c r="BR357" s="149"/>
      <c r="BS357" s="150"/>
      <c r="BT357" s="142">
        <f t="shared" si="488"/>
        <v>0</v>
      </c>
      <c r="BU357" s="143">
        <f t="shared" si="489"/>
        <v>0</v>
      </c>
      <c r="BV357" s="144">
        <f t="shared" si="490"/>
        <v>0</v>
      </c>
      <c r="BW357" s="145">
        <f t="shared" si="491"/>
        <v>0</v>
      </c>
      <c r="BX357" s="149"/>
      <c r="BY357" s="150"/>
      <c r="BZ357" s="142">
        <f t="shared" si="492"/>
        <v>0</v>
      </c>
      <c r="CA357" s="143">
        <f t="shared" si="493"/>
        <v>0</v>
      </c>
      <c r="CB357" s="146">
        <f t="shared" si="494"/>
        <v>0</v>
      </c>
      <c r="CC357" s="145">
        <f t="shared" si="495"/>
        <v>0</v>
      </c>
      <c r="CD357" s="150"/>
      <c r="CE357" s="147">
        <f t="shared" si="496"/>
        <v>0</v>
      </c>
      <c r="CF357" s="148">
        <f t="shared" si="497"/>
        <v>0</v>
      </c>
      <c r="CG357" s="146">
        <f t="shared" si="498"/>
        <v>0</v>
      </c>
      <c r="CH357" s="145">
        <f t="shared" si="499"/>
        <v>0</v>
      </c>
      <c r="CI357" s="149"/>
      <c r="CJ357" s="150"/>
      <c r="CK357" s="142">
        <f t="shared" si="500"/>
        <v>0</v>
      </c>
      <c r="CL357" s="143">
        <f t="shared" si="501"/>
        <v>0</v>
      </c>
      <c r="CM357" s="146">
        <f t="shared" si="502"/>
        <v>0</v>
      </c>
      <c r="CN357" s="145">
        <f t="shared" si="503"/>
        <v>0</v>
      </c>
      <c r="CO357" s="21">
        <f t="shared" si="504"/>
        <v>0</v>
      </c>
      <c r="CP357" s="22">
        <f t="shared" si="505"/>
        <v>0</v>
      </c>
      <c r="CQ357" s="2">
        <f t="shared" si="448"/>
        <v>8.5500000000000007</v>
      </c>
      <c r="CR357" s="3">
        <f t="shared" si="449"/>
        <v>10</v>
      </c>
      <c r="CS357" s="4">
        <f t="shared" si="450"/>
        <v>0</v>
      </c>
      <c r="CT357" s="5">
        <f t="shared" si="451"/>
        <v>0</v>
      </c>
      <c r="CU357" s="23">
        <f t="shared" si="452"/>
        <v>4.2750000000000004</v>
      </c>
      <c r="CV357" s="6">
        <f t="shared" si="453"/>
        <v>10</v>
      </c>
      <c r="CW357" s="20">
        <f t="shared" si="506"/>
        <v>70</v>
      </c>
      <c r="CX357" s="9" t="str">
        <f t="shared" si="507"/>
        <v>مؤجل(ة)</v>
      </c>
      <c r="CY357" s="10"/>
      <c r="CZ357" s="15"/>
      <c r="DA357" s="12"/>
    </row>
    <row r="358" spans="2:105" ht="29.25" hidden="1" customHeight="1" thickBot="1">
      <c r="B358" s="1">
        <f t="shared" si="508"/>
        <v>31</v>
      </c>
      <c r="C358" s="183"/>
      <c r="D358" s="138"/>
      <c r="E358" s="13"/>
      <c r="F358" s="32"/>
      <c r="G358" s="33"/>
      <c r="H358" s="28"/>
      <c r="I358" s="29"/>
      <c r="J358" s="30"/>
      <c r="K358" s="31"/>
      <c r="L358" s="18">
        <f t="shared" si="454"/>
        <v>0</v>
      </c>
      <c r="M358" s="19">
        <f t="shared" si="455"/>
        <v>0</v>
      </c>
      <c r="N358" s="149"/>
      <c r="O358" s="150"/>
      <c r="P358" s="120">
        <f t="shared" si="456"/>
        <v>0</v>
      </c>
      <c r="Q358" s="121">
        <f t="shared" si="457"/>
        <v>0</v>
      </c>
      <c r="R358" s="135"/>
      <c r="S358" s="136"/>
      <c r="T358" s="120">
        <f t="shared" si="458"/>
        <v>0</v>
      </c>
      <c r="U358" s="121">
        <f t="shared" si="459"/>
        <v>0</v>
      </c>
      <c r="V358" s="135"/>
      <c r="W358" s="136"/>
      <c r="X358" s="120">
        <f t="shared" si="460"/>
        <v>0</v>
      </c>
      <c r="Y358" s="121">
        <f t="shared" si="461"/>
        <v>0</v>
      </c>
      <c r="Z358" s="124">
        <f t="shared" si="462"/>
        <v>0</v>
      </c>
      <c r="AA358" s="125">
        <f t="shared" si="463"/>
        <v>0</v>
      </c>
      <c r="AB358" s="136"/>
      <c r="AC358" s="126">
        <f t="shared" si="464"/>
        <v>0</v>
      </c>
      <c r="AD358" s="127">
        <f t="shared" si="465"/>
        <v>0</v>
      </c>
      <c r="AE358" s="135"/>
      <c r="AF358" s="136"/>
      <c r="AG358" s="120">
        <f t="shared" si="466"/>
        <v>0</v>
      </c>
      <c r="AH358" s="121">
        <f t="shared" si="467"/>
        <v>0</v>
      </c>
      <c r="AI358" s="135"/>
      <c r="AJ358" s="136"/>
      <c r="AK358" s="120">
        <f t="shared" si="468"/>
        <v>0</v>
      </c>
      <c r="AL358" s="121">
        <f t="shared" si="469"/>
        <v>0</v>
      </c>
      <c r="AM358" s="128">
        <f t="shared" si="470"/>
        <v>0</v>
      </c>
      <c r="AN358" s="129">
        <f t="shared" si="471"/>
        <v>0</v>
      </c>
      <c r="AO358" s="135"/>
      <c r="AP358" s="136"/>
      <c r="AQ358" s="120">
        <f t="shared" si="472"/>
        <v>0</v>
      </c>
      <c r="AR358" s="121">
        <f t="shared" si="473"/>
        <v>0</v>
      </c>
      <c r="AS358" s="135"/>
      <c r="AT358" s="136"/>
      <c r="AU358" s="120">
        <f t="shared" si="474"/>
        <v>0</v>
      </c>
      <c r="AV358" s="121">
        <f t="shared" si="475"/>
        <v>0</v>
      </c>
      <c r="AW358" s="128">
        <f t="shared" si="476"/>
        <v>0</v>
      </c>
      <c r="AX358" s="129">
        <f t="shared" si="477"/>
        <v>0</v>
      </c>
      <c r="AY358" s="137"/>
      <c r="AZ358" s="131">
        <f t="shared" si="478"/>
        <v>0</v>
      </c>
      <c r="BA358" s="132">
        <f t="shared" si="479"/>
        <v>0</v>
      </c>
      <c r="BB358" s="128">
        <f t="shared" si="480"/>
        <v>0</v>
      </c>
      <c r="BC358" s="129">
        <f t="shared" si="481"/>
        <v>0</v>
      </c>
      <c r="BD358" s="133">
        <f t="shared" si="482"/>
        <v>0</v>
      </c>
      <c r="BE358" s="134">
        <f t="shared" si="483"/>
        <v>0</v>
      </c>
      <c r="BF358" s="149"/>
      <c r="BG358" s="150"/>
      <c r="BH358" s="142">
        <f t="shared" si="484"/>
        <v>0</v>
      </c>
      <c r="BI358" s="143">
        <f t="shared" si="485"/>
        <v>0</v>
      </c>
      <c r="BJ358" s="149"/>
      <c r="BK358" s="150"/>
      <c r="BL358" s="142">
        <f t="shared" si="486"/>
        <v>0</v>
      </c>
      <c r="BM358" s="143">
        <f t="shared" si="487"/>
        <v>0</v>
      </c>
      <c r="BN358" s="149"/>
      <c r="BO358" s="150"/>
      <c r="BP358" s="142">
        <f t="shared" si="509"/>
        <v>0</v>
      </c>
      <c r="BQ358" s="143">
        <f t="shared" si="510"/>
        <v>0</v>
      </c>
      <c r="BR358" s="149"/>
      <c r="BS358" s="150"/>
      <c r="BT358" s="142">
        <f t="shared" si="488"/>
        <v>0</v>
      </c>
      <c r="BU358" s="143">
        <f t="shared" si="489"/>
        <v>0</v>
      </c>
      <c r="BV358" s="144">
        <f t="shared" si="490"/>
        <v>0</v>
      </c>
      <c r="BW358" s="145">
        <f t="shared" si="491"/>
        <v>0</v>
      </c>
      <c r="BX358" s="149"/>
      <c r="BY358" s="150"/>
      <c r="BZ358" s="142">
        <f t="shared" si="492"/>
        <v>0</v>
      </c>
      <c r="CA358" s="143">
        <f t="shared" si="493"/>
        <v>0</v>
      </c>
      <c r="CB358" s="146">
        <f t="shared" si="494"/>
        <v>0</v>
      </c>
      <c r="CC358" s="145">
        <f t="shared" si="495"/>
        <v>0</v>
      </c>
      <c r="CD358" s="150"/>
      <c r="CE358" s="147">
        <f t="shared" si="496"/>
        <v>0</v>
      </c>
      <c r="CF358" s="148">
        <f t="shared" si="497"/>
        <v>0</v>
      </c>
      <c r="CG358" s="146">
        <f t="shared" si="498"/>
        <v>0</v>
      </c>
      <c r="CH358" s="145">
        <f t="shared" si="499"/>
        <v>0</v>
      </c>
      <c r="CI358" s="149"/>
      <c r="CJ358" s="150"/>
      <c r="CK358" s="142">
        <f t="shared" si="500"/>
        <v>0</v>
      </c>
      <c r="CL358" s="143">
        <f t="shared" si="501"/>
        <v>0</v>
      </c>
      <c r="CM358" s="146">
        <f t="shared" si="502"/>
        <v>0</v>
      </c>
      <c r="CN358" s="145">
        <f t="shared" si="503"/>
        <v>0</v>
      </c>
      <c r="CO358" s="21">
        <f t="shared" si="504"/>
        <v>0</v>
      </c>
      <c r="CP358" s="22">
        <f t="shared" si="505"/>
        <v>0</v>
      </c>
      <c r="CQ358" s="2">
        <f t="shared" si="448"/>
        <v>0</v>
      </c>
      <c r="CR358" s="3">
        <f t="shared" si="449"/>
        <v>0</v>
      </c>
      <c r="CS358" s="4">
        <f t="shared" si="450"/>
        <v>0</v>
      </c>
      <c r="CT358" s="5">
        <f t="shared" si="451"/>
        <v>0</v>
      </c>
      <c r="CU358" s="23">
        <f t="shared" si="452"/>
        <v>0</v>
      </c>
      <c r="CV358" s="6">
        <f t="shared" si="453"/>
        <v>0</v>
      </c>
      <c r="CW358" s="20">
        <f t="shared" si="506"/>
        <v>0</v>
      </c>
      <c r="CX358" s="9" t="str">
        <f t="shared" si="507"/>
        <v>مؤجل(ة)</v>
      </c>
      <c r="CY358" s="10"/>
      <c r="CZ358" s="15"/>
      <c r="DA358" s="12"/>
    </row>
    <row r="359" spans="2:105" ht="29.25" hidden="1" customHeight="1" thickBot="1">
      <c r="B359" s="1">
        <f t="shared" si="508"/>
        <v>32</v>
      </c>
      <c r="C359" s="196"/>
      <c r="D359" s="138"/>
      <c r="E359" s="13"/>
      <c r="F359" s="32"/>
      <c r="G359" s="33"/>
      <c r="H359" s="28"/>
      <c r="I359" s="29"/>
      <c r="J359" s="30"/>
      <c r="K359" s="31"/>
      <c r="L359" s="18">
        <f t="shared" si="454"/>
        <v>0</v>
      </c>
      <c r="M359" s="19">
        <f t="shared" si="455"/>
        <v>0</v>
      </c>
      <c r="N359" s="149"/>
      <c r="O359" s="150"/>
      <c r="P359" s="120">
        <f t="shared" si="456"/>
        <v>0</v>
      </c>
      <c r="Q359" s="121">
        <f t="shared" si="457"/>
        <v>0</v>
      </c>
      <c r="R359" s="135"/>
      <c r="S359" s="136"/>
      <c r="T359" s="120">
        <f t="shared" si="458"/>
        <v>0</v>
      </c>
      <c r="U359" s="121">
        <f t="shared" si="459"/>
        <v>0</v>
      </c>
      <c r="V359" s="135"/>
      <c r="W359" s="136"/>
      <c r="X359" s="120">
        <f t="shared" si="460"/>
        <v>0</v>
      </c>
      <c r="Y359" s="121">
        <f t="shared" si="461"/>
        <v>0</v>
      </c>
      <c r="Z359" s="124">
        <f t="shared" si="462"/>
        <v>0</v>
      </c>
      <c r="AA359" s="125">
        <f t="shared" si="463"/>
        <v>0</v>
      </c>
      <c r="AB359" s="136"/>
      <c r="AC359" s="126">
        <f t="shared" si="464"/>
        <v>0</v>
      </c>
      <c r="AD359" s="127">
        <f t="shared" si="465"/>
        <v>0</v>
      </c>
      <c r="AE359" s="135"/>
      <c r="AF359" s="136"/>
      <c r="AG359" s="120">
        <f t="shared" si="466"/>
        <v>0</v>
      </c>
      <c r="AH359" s="121">
        <f t="shared" si="467"/>
        <v>0</v>
      </c>
      <c r="AI359" s="135"/>
      <c r="AJ359" s="136"/>
      <c r="AK359" s="120">
        <f t="shared" si="468"/>
        <v>0</v>
      </c>
      <c r="AL359" s="121">
        <f t="shared" si="469"/>
        <v>0</v>
      </c>
      <c r="AM359" s="128">
        <f t="shared" si="470"/>
        <v>0</v>
      </c>
      <c r="AN359" s="129">
        <f t="shared" si="471"/>
        <v>0</v>
      </c>
      <c r="AO359" s="135"/>
      <c r="AP359" s="136"/>
      <c r="AQ359" s="120">
        <f t="shared" si="472"/>
        <v>0</v>
      </c>
      <c r="AR359" s="121">
        <f t="shared" si="473"/>
        <v>0</v>
      </c>
      <c r="AS359" s="135"/>
      <c r="AT359" s="136"/>
      <c r="AU359" s="120">
        <f t="shared" si="474"/>
        <v>0</v>
      </c>
      <c r="AV359" s="121">
        <f t="shared" si="475"/>
        <v>0</v>
      </c>
      <c r="AW359" s="128">
        <f t="shared" si="476"/>
        <v>0</v>
      </c>
      <c r="AX359" s="129">
        <f t="shared" si="477"/>
        <v>0</v>
      </c>
      <c r="AY359" s="137"/>
      <c r="AZ359" s="131">
        <f t="shared" si="478"/>
        <v>0</v>
      </c>
      <c r="BA359" s="132">
        <f t="shared" si="479"/>
        <v>0</v>
      </c>
      <c r="BB359" s="128">
        <f t="shared" si="480"/>
        <v>0</v>
      </c>
      <c r="BC359" s="129">
        <f t="shared" si="481"/>
        <v>0</v>
      </c>
      <c r="BD359" s="133">
        <f t="shared" si="482"/>
        <v>0</v>
      </c>
      <c r="BE359" s="134">
        <f t="shared" si="483"/>
        <v>0</v>
      </c>
      <c r="BF359" s="149"/>
      <c r="BG359" s="150"/>
      <c r="BH359" s="142">
        <f t="shared" si="484"/>
        <v>0</v>
      </c>
      <c r="BI359" s="143">
        <f t="shared" si="485"/>
        <v>0</v>
      </c>
      <c r="BJ359" s="149"/>
      <c r="BK359" s="150"/>
      <c r="BL359" s="142">
        <f t="shared" si="486"/>
        <v>0</v>
      </c>
      <c r="BM359" s="143">
        <f t="shared" si="487"/>
        <v>0</v>
      </c>
      <c r="BN359" s="149"/>
      <c r="BO359" s="150"/>
      <c r="BP359" s="142">
        <f t="shared" si="509"/>
        <v>0</v>
      </c>
      <c r="BQ359" s="143">
        <f t="shared" si="510"/>
        <v>0</v>
      </c>
      <c r="BR359" s="149"/>
      <c r="BS359" s="150"/>
      <c r="BT359" s="142">
        <f t="shared" si="488"/>
        <v>0</v>
      </c>
      <c r="BU359" s="143">
        <f t="shared" si="489"/>
        <v>0</v>
      </c>
      <c r="BV359" s="144">
        <f t="shared" si="490"/>
        <v>0</v>
      </c>
      <c r="BW359" s="145">
        <f t="shared" si="491"/>
        <v>0</v>
      </c>
      <c r="BX359" s="149"/>
      <c r="BY359" s="150"/>
      <c r="BZ359" s="142">
        <f t="shared" si="492"/>
        <v>0</v>
      </c>
      <c r="CA359" s="143">
        <f t="shared" si="493"/>
        <v>0</v>
      </c>
      <c r="CB359" s="146">
        <f t="shared" si="494"/>
        <v>0</v>
      </c>
      <c r="CC359" s="145">
        <f t="shared" si="495"/>
        <v>0</v>
      </c>
      <c r="CD359" s="150"/>
      <c r="CE359" s="147">
        <f t="shared" si="496"/>
        <v>0</v>
      </c>
      <c r="CF359" s="148">
        <f t="shared" si="497"/>
        <v>0</v>
      </c>
      <c r="CG359" s="146">
        <f t="shared" si="498"/>
        <v>0</v>
      </c>
      <c r="CH359" s="145">
        <f t="shared" si="499"/>
        <v>0</v>
      </c>
      <c r="CI359" s="149"/>
      <c r="CJ359" s="150"/>
      <c r="CK359" s="142">
        <f t="shared" si="500"/>
        <v>0</v>
      </c>
      <c r="CL359" s="143">
        <f t="shared" si="501"/>
        <v>0</v>
      </c>
      <c r="CM359" s="146">
        <f t="shared" si="502"/>
        <v>0</v>
      </c>
      <c r="CN359" s="145">
        <f t="shared" si="503"/>
        <v>0</v>
      </c>
      <c r="CO359" s="21">
        <f t="shared" si="504"/>
        <v>0</v>
      </c>
      <c r="CP359" s="22">
        <f t="shared" si="505"/>
        <v>0</v>
      </c>
      <c r="CQ359" s="2">
        <f t="shared" si="448"/>
        <v>0</v>
      </c>
      <c r="CR359" s="3">
        <f t="shared" si="449"/>
        <v>0</v>
      </c>
      <c r="CS359" s="4">
        <f t="shared" si="450"/>
        <v>0</v>
      </c>
      <c r="CT359" s="5">
        <f t="shared" si="451"/>
        <v>0</v>
      </c>
      <c r="CU359" s="23">
        <f t="shared" si="452"/>
        <v>0</v>
      </c>
      <c r="CV359" s="6">
        <f t="shared" si="453"/>
        <v>0</v>
      </c>
      <c r="CW359" s="20">
        <f t="shared" si="506"/>
        <v>0</v>
      </c>
      <c r="CX359" s="9" t="str">
        <f t="shared" si="507"/>
        <v>مؤجل(ة)</v>
      </c>
      <c r="CZ359" s="16"/>
      <c r="DA359" s="12"/>
    </row>
    <row r="360" spans="2:105" ht="29.25" hidden="1" customHeight="1" thickBot="1">
      <c r="B360" s="1">
        <f t="shared" si="508"/>
        <v>33</v>
      </c>
      <c r="C360" s="157"/>
      <c r="D360" s="138"/>
      <c r="E360" s="13"/>
      <c r="F360" s="32"/>
      <c r="G360" s="33"/>
      <c r="H360" s="28"/>
      <c r="I360" s="29"/>
      <c r="J360" s="30"/>
      <c r="K360" s="31"/>
      <c r="L360" s="18">
        <f t="shared" si="454"/>
        <v>0</v>
      </c>
      <c r="M360" s="19">
        <f t="shared" si="455"/>
        <v>0</v>
      </c>
      <c r="N360" s="149"/>
      <c r="O360" s="150"/>
      <c r="P360" s="120">
        <f t="shared" si="456"/>
        <v>0</v>
      </c>
      <c r="Q360" s="121">
        <f t="shared" si="457"/>
        <v>0</v>
      </c>
      <c r="R360" s="135"/>
      <c r="S360" s="136"/>
      <c r="T360" s="120">
        <f t="shared" si="458"/>
        <v>0</v>
      </c>
      <c r="U360" s="121">
        <f t="shared" si="459"/>
        <v>0</v>
      </c>
      <c r="V360" s="135"/>
      <c r="W360" s="136"/>
      <c r="X360" s="120">
        <f t="shared" si="460"/>
        <v>0</v>
      </c>
      <c r="Y360" s="121">
        <f t="shared" si="461"/>
        <v>0</v>
      </c>
      <c r="Z360" s="124">
        <f t="shared" si="462"/>
        <v>0</v>
      </c>
      <c r="AA360" s="125">
        <f t="shared" si="463"/>
        <v>0</v>
      </c>
      <c r="AB360" s="136"/>
      <c r="AC360" s="126">
        <f t="shared" si="464"/>
        <v>0</v>
      </c>
      <c r="AD360" s="127">
        <f t="shared" si="465"/>
        <v>0</v>
      </c>
      <c r="AE360" s="135"/>
      <c r="AF360" s="136"/>
      <c r="AG360" s="120">
        <f t="shared" si="466"/>
        <v>0</v>
      </c>
      <c r="AH360" s="121">
        <f t="shared" si="467"/>
        <v>0</v>
      </c>
      <c r="AI360" s="135"/>
      <c r="AJ360" s="136"/>
      <c r="AK360" s="120">
        <f t="shared" si="468"/>
        <v>0</v>
      </c>
      <c r="AL360" s="121">
        <f t="shared" si="469"/>
        <v>0</v>
      </c>
      <c r="AM360" s="128">
        <f t="shared" si="470"/>
        <v>0</v>
      </c>
      <c r="AN360" s="129">
        <f t="shared" si="471"/>
        <v>0</v>
      </c>
      <c r="AO360" s="135"/>
      <c r="AP360" s="136"/>
      <c r="AQ360" s="120">
        <f t="shared" si="472"/>
        <v>0</v>
      </c>
      <c r="AR360" s="121">
        <f t="shared" si="473"/>
        <v>0</v>
      </c>
      <c r="AS360" s="135"/>
      <c r="AT360" s="136"/>
      <c r="AU360" s="120">
        <f t="shared" si="474"/>
        <v>0</v>
      </c>
      <c r="AV360" s="121">
        <f t="shared" si="475"/>
        <v>0</v>
      </c>
      <c r="AW360" s="128">
        <f t="shared" si="476"/>
        <v>0</v>
      </c>
      <c r="AX360" s="129">
        <f t="shared" si="477"/>
        <v>0</v>
      </c>
      <c r="AY360" s="137"/>
      <c r="AZ360" s="131">
        <f t="shared" si="478"/>
        <v>0</v>
      </c>
      <c r="BA360" s="132">
        <f t="shared" si="479"/>
        <v>0</v>
      </c>
      <c r="BB360" s="128">
        <f t="shared" si="480"/>
        <v>0</v>
      </c>
      <c r="BC360" s="129">
        <f t="shared" si="481"/>
        <v>0</v>
      </c>
      <c r="BD360" s="133">
        <f t="shared" si="482"/>
        <v>0</v>
      </c>
      <c r="BE360" s="134">
        <f t="shared" si="483"/>
        <v>0</v>
      </c>
      <c r="BF360" s="149"/>
      <c r="BG360" s="150"/>
      <c r="BH360" s="142">
        <f t="shared" si="484"/>
        <v>0</v>
      </c>
      <c r="BI360" s="143">
        <f t="shared" si="485"/>
        <v>0</v>
      </c>
      <c r="BJ360" s="149"/>
      <c r="BK360" s="150"/>
      <c r="BL360" s="142">
        <f t="shared" si="486"/>
        <v>0</v>
      </c>
      <c r="BM360" s="143">
        <f t="shared" si="487"/>
        <v>0</v>
      </c>
      <c r="BN360" s="149"/>
      <c r="BO360" s="150"/>
      <c r="BP360" s="142">
        <f t="shared" si="509"/>
        <v>0</v>
      </c>
      <c r="BQ360" s="143">
        <f t="shared" si="510"/>
        <v>0</v>
      </c>
      <c r="BR360" s="149"/>
      <c r="BS360" s="150"/>
      <c r="BT360" s="142">
        <f t="shared" si="488"/>
        <v>0</v>
      </c>
      <c r="BU360" s="143">
        <f t="shared" si="489"/>
        <v>0</v>
      </c>
      <c r="BV360" s="144">
        <f t="shared" si="490"/>
        <v>0</v>
      </c>
      <c r="BW360" s="145">
        <f t="shared" si="491"/>
        <v>0</v>
      </c>
      <c r="BX360" s="149"/>
      <c r="BY360" s="150"/>
      <c r="BZ360" s="142">
        <f t="shared" si="492"/>
        <v>0</v>
      </c>
      <c r="CA360" s="143">
        <f t="shared" si="493"/>
        <v>0</v>
      </c>
      <c r="CB360" s="146">
        <f t="shared" si="494"/>
        <v>0</v>
      </c>
      <c r="CC360" s="145">
        <f t="shared" si="495"/>
        <v>0</v>
      </c>
      <c r="CD360" s="150"/>
      <c r="CE360" s="147">
        <f t="shared" si="496"/>
        <v>0</v>
      </c>
      <c r="CF360" s="148">
        <f t="shared" si="497"/>
        <v>0</v>
      </c>
      <c r="CG360" s="146">
        <f t="shared" si="498"/>
        <v>0</v>
      </c>
      <c r="CH360" s="145">
        <f t="shared" si="499"/>
        <v>0</v>
      </c>
      <c r="CI360" s="149"/>
      <c r="CJ360" s="150"/>
      <c r="CK360" s="142">
        <f t="shared" si="500"/>
        <v>0</v>
      </c>
      <c r="CL360" s="143">
        <f t="shared" si="501"/>
        <v>0</v>
      </c>
      <c r="CM360" s="146">
        <f t="shared" si="502"/>
        <v>0</v>
      </c>
      <c r="CN360" s="145">
        <f t="shared" si="503"/>
        <v>0</v>
      </c>
      <c r="CO360" s="21">
        <f t="shared" si="504"/>
        <v>0</v>
      </c>
      <c r="CP360" s="22">
        <f t="shared" si="505"/>
        <v>0</v>
      </c>
      <c r="CQ360" s="2">
        <f t="shared" si="448"/>
        <v>0</v>
      </c>
      <c r="CR360" s="3">
        <f t="shared" si="449"/>
        <v>0</v>
      </c>
      <c r="CS360" s="4">
        <f t="shared" si="450"/>
        <v>0</v>
      </c>
      <c r="CT360" s="5">
        <f t="shared" si="451"/>
        <v>0</v>
      </c>
      <c r="CU360" s="23">
        <f t="shared" si="452"/>
        <v>0</v>
      </c>
      <c r="CV360" s="6">
        <f t="shared" si="453"/>
        <v>0</v>
      </c>
      <c r="CW360" s="20">
        <f t="shared" si="506"/>
        <v>0</v>
      </c>
      <c r="CX360" s="9" t="str">
        <f t="shared" si="507"/>
        <v>مؤجل(ة)</v>
      </c>
      <c r="CZ360" s="16"/>
      <c r="DA360" s="12"/>
    </row>
    <row r="361" spans="2:105" ht="29.25" hidden="1" customHeight="1" thickBot="1">
      <c r="B361" s="1">
        <f t="shared" si="508"/>
        <v>34</v>
      </c>
      <c r="C361" s="155"/>
      <c r="D361" s="138"/>
      <c r="E361" s="34"/>
      <c r="F361" s="32"/>
      <c r="G361" s="33"/>
      <c r="H361" s="28"/>
      <c r="I361" s="29"/>
      <c r="J361" s="30"/>
      <c r="K361" s="31"/>
      <c r="L361" s="18">
        <f t="shared" si="454"/>
        <v>0</v>
      </c>
      <c r="M361" s="19">
        <f t="shared" si="455"/>
        <v>0</v>
      </c>
      <c r="N361" s="149"/>
      <c r="O361" s="150"/>
      <c r="P361" s="120">
        <f t="shared" si="456"/>
        <v>0</v>
      </c>
      <c r="Q361" s="121">
        <f t="shared" si="457"/>
        <v>0</v>
      </c>
      <c r="R361" s="135"/>
      <c r="S361" s="136"/>
      <c r="T361" s="120">
        <f t="shared" si="458"/>
        <v>0</v>
      </c>
      <c r="U361" s="121">
        <f t="shared" si="459"/>
        <v>0</v>
      </c>
      <c r="V361" s="135"/>
      <c r="W361" s="136"/>
      <c r="X361" s="120">
        <f t="shared" si="460"/>
        <v>0</v>
      </c>
      <c r="Y361" s="121">
        <f t="shared" si="461"/>
        <v>0</v>
      </c>
      <c r="Z361" s="124">
        <f t="shared" si="462"/>
        <v>0</v>
      </c>
      <c r="AA361" s="125">
        <f t="shared" si="463"/>
        <v>0</v>
      </c>
      <c r="AB361" s="136"/>
      <c r="AC361" s="126">
        <f t="shared" si="464"/>
        <v>0</v>
      </c>
      <c r="AD361" s="127">
        <f t="shared" si="465"/>
        <v>0</v>
      </c>
      <c r="AE361" s="135"/>
      <c r="AF361" s="136"/>
      <c r="AG361" s="120">
        <f t="shared" si="466"/>
        <v>0</v>
      </c>
      <c r="AH361" s="121">
        <f t="shared" si="467"/>
        <v>0</v>
      </c>
      <c r="AI361" s="135"/>
      <c r="AJ361" s="136"/>
      <c r="AK361" s="120">
        <f t="shared" si="468"/>
        <v>0</v>
      </c>
      <c r="AL361" s="121">
        <f t="shared" si="469"/>
        <v>0</v>
      </c>
      <c r="AM361" s="128">
        <f t="shared" si="470"/>
        <v>0</v>
      </c>
      <c r="AN361" s="129">
        <f t="shared" si="471"/>
        <v>0</v>
      </c>
      <c r="AO361" s="135"/>
      <c r="AP361" s="136"/>
      <c r="AQ361" s="120">
        <f t="shared" si="472"/>
        <v>0</v>
      </c>
      <c r="AR361" s="121">
        <f t="shared" si="473"/>
        <v>0</v>
      </c>
      <c r="AS361" s="135"/>
      <c r="AT361" s="136"/>
      <c r="AU361" s="120">
        <f t="shared" si="474"/>
        <v>0</v>
      </c>
      <c r="AV361" s="121">
        <f t="shared" si="475"/>
        <v>0</v>
      </c>
      <c r="AW361" s="128">
        <f t="shared" si="476"/>
        <v>0</v>
      </c>
      <c r="AX361" s="129">
        <f t="shared" si="477"/>
        <v>0</v>
      </c>
      <c r="AY361" s="137"/>
      <c r="AZ361" s="131">
        <f t="shared" si="478"/>
        <v>0</v>
      </c>
      <c r="BA361" s="132">
        <f t="shared" si="479"/>
        <v>0</v>
      </c>
      <c r="BB361" s="128">
        <f t="shared" si="480"/>
        <v>0</v>
      </c>
      <c r="BC361" s="129">
        <f t="shared" si="481"/>
        <v>0</v>
      </c>
      <c r="BD361" s="133">
        <f t="shared" si="482"/>
        <v>0</v>
      </c>
      <c r="BE361" s="134">
        <f t="shared" si="483"/>
        <v>0</v>
      </c>
      <c r="BF361" s="149"/>
      <c r="BG361" s="150"/>
      <c r="BH361" s="142">
        <f t="shared" si="484"/>
        <v>0</v>
      </c>
      <c r="BI361" s="143">
        <f t="shared" si="485"/>
        <v>0</v>
      </c>
      <c r="BJ361" s="149"/>
      <c r="BK361" s="150"/>
      <c r="BL361" s="142">
        <f t="shared" si="486"/>
        <v>0</v>
      </c>
      <c r="BM361" s="143">
        <f t="shared" si="487"/>
        <v>0</v>
      </c>
      <c r="BN361" s="149"/>
      <c r="BO361" s="150"/>
      <c r="BP361" s="142">
        <f t="shared" si="509"/>
        <v>0</v>
      </c>
      <c r="BQ361" s="143">
        <f t="shared" si="510"/>
        <v>0</v>
      </c>
      <c r="BR361" s="149"/>
      <c r="BS361" s="150"/>
      <c r="BT361" s="142">
        <f t="shared" si="488"/>
        <v>0</v>
      </c>
      <c r="BU361" s="143">
        <f t="shared" si="489"/>
        <v>0</v>
      </c>
      <c r="BV361" s="144">
        <f t="shared" si="490"/>
        <v>0</v>
      </c>
      <c r="BW361" s="145">
        <f t="shared" si="491"/>
        <v>0</v>
      </c>
      <c r="BX361" s="149"/>
      <c r="BY361" s="150"/>
      <c r="BZ361" s="142">
        <f t="shared" si="492"/>
        <v>0</v>
      </c>
      <c r="CA361" s="143">
        <f t="shared" si="493"/>
        <v>0</v>
      </c>
      <c r="CB361" s="146">
        <f t="shared" si="494"/>
        <v>0</v>
      </c>
      <c r="CC361" s="145">
        <f t="shared" si="495"/>
        <v>0</v>
      </c>
      <c r="CD361" s="150"/>
      <c r="CE361" s="147">
        <f t="shared" si="496"/>
        <v>0</v>
      </c>
      <c r="CF361" s="148">
        <f t="shared" si="497"/>
        <v>0</v>
      </c>
      <c r="CG361" s="146">
        <f t="shared" si="498"/>
        <v>0</v>
      </c>
      <c r="CH361" s="145">
        <f t="shared" si="499"/>
        <v>0</v>
      </c>
      <c r="CI361" s="149"/>
      <c r="CJ361" s="150"/>
      <c r="CK361" s="142">
        <f t="shared" si="500"/>
        <v>0</v>
      </c>
      <c r="CL361" s="143">
        <f t="shared" si="501"/>
        <v>0</v>
      </c>
      <c r="CM361" s="146">
        <f t="shared" si="502"/>
        <v>0</v>
      </c>
      <c r="CN361" s="145">
        <f t="shared" si="503"/>
        <v>0</v>
      </c>
      <c r="CO361" s="21">
        <f t="shared" si="504"/>
        <v>0</v>
      </c>
      <c r="CP361" s="22">
        <f t="shared" si="505"/>
        <v>0</v>
      </c>
      <c r="CQ361" s="2">
        <f t="shared" si="448"/>
        <v>0</v>
      </c>
      <c r="CR361" s="3">
        <f t="shared" si="449"/>
        <v>0</v>
      </c>
      <c r="CS361" s="4">
        <f t="shared" si="450"/>
        <v>0</v>
      </c>
      <c r="CT361" s="5">
        <f t="shared" si="451"/>
        <v>0</v>
      </c>
      <c r="CU361" s="23">
        <f t="shared" si="452"/>
        <v>0</v>
      </c>
      <c r="CV361" s="6">
        <f t="shared" si="453"/>
        <v>0</v>
      </c>
      <c r="CW361" s="20">
        <f t="shared" si="506"/>
        <v>0</v>
      </c>
      <c r="CX361" s="9" t="str">
        <f t="shared" si="507"/>
        <v>مؤجل(ة)</v>
      </c>
      <c r="CY361" s="10"/>
      <c r="CZ361" s="15"/>
      <c r="DA361" s="12"/>
    </row>
    <row r="362" spans="2:105" ht="29.25" hidden="1" customHeight="1" thickBot="1">
      <c r="B362" s="1">
        <f t="shared" si="508"/>
        <v>35</v>
      </c>
      <c r="C362" s="155"/>
      <c r="D362" s="138"/>
      <c r="E362" s="11"/>
      <c r="F362" s="32"/>
      <c r="G362" s="33"/>
      <c r="H362" s="28"/>
      <c r="I362" s="29"/>
      <c r="J362" s="30"/>
      <c r="K362" s="31"/>
      <c r="L362" s="18">
        <f t="shared" si="454"/>
        <v>0</v>
      </c>
      <c r="M362" s="19">
        <f t="shared" si="455"/>
        <v>0</v>
      </c>
      <c r="N362" s="149"/>
      <c r="O362" s="150"/>
      <c r="P362" s="120">
        <f t="shared" si="456"/>
        <v>0</v>
      </c>
      <c r="Q362" s="121">
        <f t="shared" si="457"/>
        <v>0</v>
      </c>
      <c r="R362" s="135"/>
      <c r="S362" s="136"/>
      <c r="T362" s="120">
        <f t="shared" si="458"/>
        <v>0</v>
      </c>
      <c r="U362" s="121">
        <f t="shared" si="459"/>
        <v>0</v>
      </c>
      <c r="V362" s="135"/>
      <c r="W362" s="136"/>
      <c r="X362" s="120">
        <f t="shared" si="460"/>
        <v>0</v>
      </c>
      <c r="Y362" s="121">
        <f t="shared" si="461"/>
        <v>0</v>
      </c>
      <c r="Z362" s="124">
        <f t="shared" si="462"/>
        <v>0</v>
      </c>
      <c r="AA362" s="125">
        <f t="shared" si="463"/>
        <v>0</v>
      </c>
      <c r="AB362" s="136"/>
      <c r="AC362" s="126">
        <f t="shared" si="464"/>
        <v>0</v>
      </c>
      <c r="AD362" s="127">
        <f t="shared" si="465"/>
        <v>0</v>
      </c>
      <c r="AE362" s="135"/>
      <c r="AF362" s="136"/>
      <c r="AG362" s="120">
        <f t="shared" si="466"/>
        <v>0</v>
      </c>
      <c r="AH362" s="121">
        <f t="shared" si="467"/>
        <v>0</v>
      </c>
      <c r="AI362" s="135"/>
      <c r="AJ362" s="136"/>
      <c r="AK362" s="120">
        <f t="shared" si="468"/>
        <v>0</v>
      </c>
      <c r="AL362" s="121">
        <f t="shared" si="469"/>
        <v>0</v>
      </c>
      <c r="AM362" s="128">
        <f t="shared" si="470"/>
        <v>0</v>
      </c>
      <c r="AN362" s="129">
        <f t="shared" si="471"/>
        <v>0</v>
      </c>
      <c r="AO362" s="135"/>
      <c r="AP362" s="136"/>
      <c r="AQ362" s="120">
        <f t="shared" si="472"/>
        <v>0</v>
      </c>
      <c r="AR362" s="121">
        <f t="shared" si="473"/>
        <v>0</v>
      </c>
      <c r="AS362" s="135"/>
      <c r="AT362" s="136"/>
      <c r="AU362" s="120">
        <f t="shared" si="474"/>
        <v>0</v>
      </c>
      <c r="AV362" s="121">
        <f t="shared" si="475"/>
        <v>0</v>
      </c>
      <c r="AW362" s="128">
        <f t="shared" si="476"/>
        <v>0</v>
      </c>
      <c r="AX362" s="129">
        <f t="shared" si="477"/>
        <v>0</v>
      </c>
      <c r="AY362" s="137"/>
      <c r="AZ362" s="131">
        <f t="shared" si="478"/>
        <v>0</v>
      </c>
      <c r="BA362" s="132">
        <f t="shared" si="479"/>
        <v>0</v>
      </c>
      <c r="BB362" s="128">
        <f t="shared" si="480"/>
        <v>0</v>
      </c>
      <c r="BC362" s="129">
        <f t="shared" si="481"/>
        <v>0</v>
      </c>
      <c r="BD362" s="133">
        <f t="shared" si="482"/>
        <v>0</v>
      </c>
      <c r="BE362" s="134">
        <f t="shared" si="483"/>
        <v>0</v>
      </c>
      <c r="BF362" s="149"/>
      <c r="BG362" s="150"/>
      <c r="BH362" s="142">
        <f t="shared" si="484"/>
        <v>0</v>
      </c>
      <c r="BI362" s="143">
        <f t="shared" si="485"/>
        <v>0</v>
      </c>
      <c r="BJ362" s="149"/>
      <c r="BK362" s="150"/>
      <c r="BL362" s="142">
        <f t="shared" si="486"/>
        <v>0</v>
      </c>
      <c r="BM362" s="143">
        <f t="shared" si="487"/>
        <v>0</v>
      </c>
      <c r="BN362" s="149"/>
      <c r="BO362" s="150"/>
      <c r="BP362" s="142">
        <f t="shared" si="509"/>
        <v>0</v>
      </c>
      <c r="BQ362" s="143">
        <f t="shared" si="510"/>
        <v>0</v>
      </c>
      <c r="BR362" s="149"/>
      <c r="BS362" s="150"/>
      <c r="BT362" s="142">
        <f t="shared" si="488"/>
        <v>0</v>
      </c>
      <c r="BU362" s="143">
        <f t="shared" si="489"/>
        <v>0</v>
      </c>
      <c r="BV362" s="144">
        <f t="shared" si="490"/>
        <v>0</v>
      </c>
      <c r="BW362" s="145">
        <f t="shared" si="491"/>
        <v>0</v>
      </c>
      <c r="BX362" s="149"/>
      <c r="BY362" s="150"/>
      <c r="BZ362" s="142">
        <f t="shared" si="492"/>
        <v>0</v>
      </c>
      <c r="CA362" s="143">
        <f t="shared" si="493"/>
        <v>0</v>
      </c>
      <c r="CB362" s="146">
        <f t="shared" si="494"/>
        <v>0</v>
      </c>
      <c r="CC362" s="145">
        <f t="shared" si="495"/>
        <v>0</v>
      </c>
      <c r="CD362" s="150"/>
      <c r="CE362" s="147">
        <f t="shared" si="496"/>
        <v>0</v>
      </c>
      <c r="CF362" s="148">
        <f t="shared" si="497"/>
        <v>0</v>
      </c>
      <c r="CG362" s="146">
        <f t="shared" si="498"/>
        <v>0</v>
      </c>
      <c r="CH362" s="145">
        <f t="shared" si="499"/>
        <v>0</v>
      </c>
      <c r="CI362" s="149"/>
      <c r="CJ362" s="150"/>
      <c r="CK362" s="142">
        <f t="shared" si="500"/>
        <v>0</v>
      </c>
      <c r="CL362" s="143">
        <f t="shared" si="501"/>
        <v>0</v>
      </c>
      <c r="CM362" s="146">
        <f t="shared" si="502"/>
        <v>0</v>
      </c>
      <c r="CN362" s="145">
        <f t="shared" si="503"/>
        <v>0</v>
      </c>
      <c r="CO362" s="21">
        <f t="shared" si="504"/>
        <v>0</v>
      </c>
      <c r="CP362" s="22">
        <f t="shared" si="505"/>
        <v>0</v>
      </c>
      <c r="CQ362" s="2">
        <f t="shared" si="448"/>
        <v>0</v>
      </c>
      <c r="CR362" s="3">
        <f t="shared" si="449"/>
        <v>0</v>
      </c>
      <c r="CS362" s="4">
        <f t="shared" si="450"/>
        <v>0</v>
      </c>
      <c r="CT362" s="5">
        <f t="shared" si="451"/>
        <v>0</v>
      </c>
      <c r="CU362" s="23">
        <f t="shared" si="452"/>
        <v>0</v>
      </c>
      <c r="CV362" s="6">
        <f t="shared" si="453"/>
        <v>0</v>
      </c>
      <c r="CW362" s="20">
        <f t="shared" si="506"/>
        <v>0</v>
      </c>
      <c r="CX362" s="9" t="str">
        <f t="shared" si="507"/>
        <v>مؤجل(ة)</v>
      </c>
      <c r="CZ362" s="16"/>
      <c r="DA362" s="12"/>
    </row>
    <row r="363" spans="2:105" ht="29.25" hidden="1" customHeight="1" thickBot="1">
      <c r="B363" s="1">
        <f t="shared" si="508"/>
        <v>36</v>
      </c>
      <c r="C363" s="155"/>
      <c r="D363" s="138"/>
      <c r="E363" s="13"/>
      <c r="F363" s="32"/>
      <c r="G363" s="33"/>
      <c r="H363" s="28"/>
      <c r="I363" s="29"/>
      <c r="J363" s="30"/>
      <c r="K363" s="31"/>
      <c r="L363" s="18">
        <f t="shared" si="454"/>
        <v>0</v>
      </c>
      <c r="M363" s="19">
        <f t="shared" si="455"/>
        <v>0</v>
      </c>
      <c r="N363" s="149"/>
      <c r="O363" s="150"/>
      <c r="P363" s="120">
        <f t="shared" si="456"/>
        <v>0</v>
      </c>
      <c r="Q363" s="121">
        <f t="shared" si="457"/>
        <v>0</v>
      </c>
      <c r="R363" s="135"/>
      <c r="S363" s="136"/>
      <c r="T363" s="120">
        <f t="shared" si="458"/>
        <v>0</v>
      </c>
      <c r="U363" s="121">
        <f t="shared" si="459"/>
        <v>0</v>
      </c>
      <c r="V363" s="135"/>
      <c r="W363" s="136"/>
      <c r="X363" s="120">
        <f t="shared" si="460"/>
        <v>0</v>
      </c>
      <c r="Y363" s="121">
        <f t="shared" si="461"/>
        <v>0</v>
      </c>
      <c r="Z363" s="124">
        <f t="shared" si="462"/>
        <v>0</v>
      </c>
      <c r="AA363" s="125">
        <f t="shared" si="463"/>
        <v>0</v>
      </c>
      <c r="AB363" s="136"/>
      <c r="AC363" s="126">
        <f t="shared" si="464"/>
        <v>0</v>
      </c>
      <c r="AD363" s="127">
        <f t="shared" si="465"/>
        <v>0</v>
      </c>
      <c r="AE363" s="135"/>
      <c r="AF363" s="136"/>
      <c r="AG363" s="120">
        <f t="shared" si="466"/>
        <v>0</v>
      </c>
      <c r="AH363" s="121">
        <f t="shared" si="467"/>
        <v>0</v>
      </c>
      <c r="AI363" s="135"/>
      <c r="AJ363" s="136"/>
      <c r="AK363" s="120">
        <f t="shared" si="468"/>
        <v>0</v>
      </c>
      <c r="AL363" s="121">
        <f t="shared" si="469"/>
        <v>0</v>
      </c>
      <c r="AM363" s="128">
        <f t="shared" si="470"/>
        <v>0</v>
      </c>
      <c r="AN363" s="129">
        <f t="shared" si="471"/>
        <v>0</v>
      </c>
      <c r="AO363" s="135"/>
      <c r="AP363" s="136"/>
      <c r="AQ363" s="120">
        <f t="shared" si="472"/>
        <v>0</v>
      </c>
      <c r="AR363" s="121">
        <f t="shared" si="473"/>
        <v>0</v>
      </c>
      <c r="AS363" s="135"/>
      <c r="AT363" s="136"/>
      <c r="AU363" s="120">
        <f t="shared" si="474"/>
        <v>0</v>
      </c>
      <c r="AV363" s="121">
        <f t="shared" si="475"/>
        <v>0</v>
      </c>
      <c r="AW363" s="128">
        <f t="shared" si="476"/>
        <v>0</v>
      </c>
      <c r="AX363" s="129">
        <f t="shared" si="477"/>
        <v>0</v>
      </c>
      <c r="AY363" s="137"/>
      <c r="AZ363" s="131">
        <f t="shared" si="478"/>
        <v>0</v>
      </c>
      <c r="BA363" s="132">
        <f t="shared" si="479"/>
        <v>0</v>
      </c>
      <c r="BB363" s="128">
        <f t="shared" si="480"/>
        <v>0</v>
      </c>
      <c r="BC363" s="129">
        <f t="shared" si="481"/>
        <v>0</v>
      </c>
      <c r="BD363" s="133">
        <f t="shared" si="482"/>
        <v>0</v>
      </c>
      <c r="BE363" s="134">
        <f t="shared" si="483"/>
        <v>0</v>
      </c>
      <c r="BF363" s="149"/>
      <c r="BG363" s="150"/>
      <c r="BH363" s="142">
        <f t="shared" si="484"/>
        <v>0</v>
      </c>
      <c r="BI363" s="143">
        <f t="shared" si="485"/>
        <v>0</v>
      </c>
      <c r="BJ363" s="149"/>
      <c r="BK363" s="150"/>
      <c r="BL363" s="142">
        <f t="shared" si="486"/>
        <v>0</v>
      </c>
      <c r="BM363" s="143">
        <f t="shared" si="487"/>
        <v>0</v>
      </c>
      <c r="BN363" s="149"/>
      <c r="BO363" s="150"/>
      <c r="BP363" s="142">
        <f t="shared" si="509"/>
        <v>0</v>
      </c>
      <c r="BQ363" s="143">
        <f t="shared" si="510"/>
        <v>0</v>
      </c>
      <c r="BR363" s="149"/>
      <c r="BS363" s="150"/>
      <c r="BT363" s="142">
        <f t="shared" si="488"/>
        <v>0</v>
      </c>
      <c r="BU363" s="143">
        <f t="shared" si="489"/>
        <v>0</v>
      </c>
      <c r="BV363" s="144">
        <f t="shared" si="490"/>
        <v>0</v>
      </c>
      <c r="BW363" s="145">
        <f t="shared" si="491"/>
        <v>0</v>
      </c>
      <c r="BX363" s="149"/>
      <c r="BY363" s="150"/>
      <c r="BZ363" s="142">
        <f t="shared" si="492"/>
        <v>0</v>
      </c>
      <c r="CA363" s="143">
        <f t="shared" si="493"/>
        <v>0</v>
      </c>
      <c r="CB363" s="146">
        <f t="shared" si="494"/>
        <v>0</v>
      </c>
      <c r="CC363" s="145">
        <f t="shared" si="495"/>
        <v>0</v>
      </c>
      <c r="CD363" s="150"/>
      <c r="CE363" s="147">
        <f t="shared" si="496"/>
        <v>0</v>
      </c>
      <c r="CF363" s="148">
        <f t="shared" si="497"/>
        <v>0</v>
      </c>
      <c r="CG363" s="146">
        <f t="shared" si="498"/>
        <v>0</v>
      </c>
      <c r="CH363" s="145">
        <f t="shared" si="499"/>
        <v>0</v>
      </c>
      <c r="CI363" s="149"/>
      <c r="CJ363" s="150"/>
      <c r="CK363" s="142">
        <f t="shared" si="500"/>
        <v>0</v>
      </c>
      <c r="CL363" s="143">
        <f t="shared" si="501"/>
        <v>0</v>
      </c>
      <c r="CM363" s="146">
        <f t="shared" si="502"/>
        <v>0</v>
      </c>
      <c r="CN363" s="145">
        <f t="shared" si="503"/>
        <v>0</v>
      </c>
      <c r="CO363" s="21">
        <f t="shared" si="504"/>
        <v>0</v>
      </c>
      <c r="CP363" s="22">
        <f t="shared" si="505"/>
        <v>0</v>
      </c>
      <c r="CQ363" s="2">
        <f t="shared" si="448"/>
        <v>0</v>
      </c>
      <c r="CR363" s="3">
        <f t="shared" si="449"/>
        <v>0</v>
      </c>
      <c r="CS363" s="4">
        <f t="shared" si="450"/>
        <v>0</v>
      </c>
      <c r="CT363" s="5">
        <f t="shared" si="451"/>
        <v>0</v>
      </c>
      <c r="CU363" s="23">
        <f t="shared" si="452"/>
        <v>0</v>
      </c>
      <c r="CV363" s="6">
        <f t="shared" si="453"/>
        <v>0</v>
      </c>
      <c r="CW363" s="20">
        <f t="shared" si="506"/>
        <v>0</v>
      </c>
      <c r="CX363" s="9" t="str">
        <f t="shared" si="507"/>
        <v>مؤجل(ة)</v>
      </c>
      <c r="CY363" s="10"/>
      <c r="CZ363" s="15"/>
      <c r="DA363" s="12"/>
    </row>
    <row r="364" spans="2:105" ht="29.25" hidden="1" customHeight="1" thickBot="1">
      <c r="B364" s="1">
        <f t="shared" si="508"/>
        <v>37</v>
      </c>
      <c r="C364" s="155"/>
      <c r="D364" s="138"/>
      <c r="E364" s="13"/>
      <c r="F364" s="32"/>
      <c r="G364" s="33"/>
      <c r="H364" s="28"/>
      <c r="I364" s="29"/>
      <c r="J364" s="30"/>
      <c r="K364" s="31"/>
      <c r="L364" s="18">
        <f t="shared" si="454"/>
        <v>0</v>
      </c>
      <c r="M364" s="19">
        <f t="shared" si="455"/>
        <v>0</v>
      </c>
      <c r="N364" s="149"/>
      <c r="O364" s="150"/>
      <c r="P364" s="120">
        <f t="shared" si="456"/>
        <v>0</v>
      </c>
      <c r="Q364" s="121">
        <f t="shared" si="457"/>
        <v>0</v>
      </c>
      <c r="R364" s="135"/>
      <c r="S364" s="136"/>
      <c r="T364" s="120">
        <f t="shared" si="458"/>
        <v>0</v>
      </c>
      <c r="U364" s="121">
        <f t="shared" si="459"/>
        <v>0</v>
      </c>
      <c r="V364" s="135"/>
      <c r="W364" s="136"/>
      <c r="X364" s="120">
        <f t="shared" si="460"/>
        <v>0</v>
      </c>
      <c r="Y364" s="121">
        <f t="shared" si="461"/>
        <v>0</v>
      </c>
      <c r="Z364" s="124">
        <f t="shared" si="462"/>
        <v>0</v>
      </c>
      <c r="AA364" s="125">
        <f t="shared" si="463"/>
        <v>0</v>
      </c>
      <c r="AB364" s="136"/>
      <c r="AC364" s="126">
        <f t="shared" si="464"/>
        <v>0</v>
      </c>
      <c r="AD364" s="127">
        <f t="shared" si="465"/>
        <v>0</v>
      </c>
      <c r="AE364" s="135"/>
      <c r="AF364" s="136"/>
      <c r="AG364" s="120">
        <f t="shared" si="466"/>
        <v>0</v>
      </c>
      <c r="AH364" s="121">
        <f t="shared" si="467"/>
        <v>0</v>
      </c>
      <c r="AI364" s="135"/>
      <c r="AJ364" s="136"/>
      <c r="AK364" s="120">
        <f t="shared" si="468"/>
        <v>0</v>
      </c>
      <c r="AL364" s="121">
        <f t="shared" si="469"/>
        <v>0</v>
      </c>
      <c r="AM364" s="128">
        <f t="shared" si="470"/>
        <v>0</v>
      </c>
      <c r="AN364" s="129">
        <f t="shared" si="471"/>
        <v>0</v>
      </c>
      <c r="AO364" s="135"/>
      <c r="AP364" s="136"/>
      <c r="AQ364" s="120">
        <f t="shared" si="472"/>
        <v>0</v>
      </c>
      <c r="AR364" s="121">
        <f t="shared" si="473"/>
        <v>0</v>
      </c>
      <c r="AS364" s="135"/>
      <c r="AT364" s="136"/>
      <c r="AU364" s="120">
        <f t="shared" si="474"/>
        <v>0</v>
      </c>
      <c r="AV364" s="121">
        <f t="shared" si="475"/>
        <v>0</v>
      </c>
      <c r="AW364" s="128">
        <f t="shared" si="476"/>
        <v>0</v>
      </c>
      <c r="AX364" s="129">
        <f t="shared" si="477"/>
        <v>0</v>
      </c>
      <c r="AY364" s="137"/>
      <c r="AZ364" s="131">
        <f t="shared" si="478"/>
        <v>0</v>
      </c>
      <c r="BA364" s="132">
        <f t="shared" si="479"/>
        <v>0</v>
      </c>
      <c r="BB364" s="128">
        <f t="shared" si="480"/>
        <v>0</v>
      </c>
      <c r="BC364" s="129">
        <f t="shared" si="481"/>
        <v>0</v>
      </c>
      <c r="BD364" s="133">
        <f t="shared" si="482"/>
        <v>0</v>
      </c>
      <c r="BE364" s="134">
        <f t="shared" si="483"/>
        <v>0</v>
      </c>
      <c r="BF364" s="149"/>
      <c r="BG364" s="150"/>
      <c r="BH364" s="142">
        <f t="shared" si="484"/>
        <v>0</v>
      </c>
      <c r="BI364" s="143">
        <f t="shared" si="485"/>
        <v>0</v>
      </c>
      <c r="BJ364" s="149"/>
      <c r="BK364" s="150"/>
      <c r="BL364" s="142">
        <f t="shared" si="486"/>
        <v>0</v>
      </c>
      <c r="BM364" s="143">
        <f t="shared" si="487"/>
        <v>0</v>
      </c>
      <c r="BN364" s="149"/>
      <c r="BO364" s="150"/>
      <c r="BP364" s="142">
        <f t="shared" si="509"/>
        <v>0</v>
      </c>
      <c r="BQ364" s="143">
        <f t="shared" si="510"/>
        <v>0</v>
      </c>
      <c r="BR364" s="149"/>
      <c r="BS364" s="150"/>
      <c r="BT364" s="142">
        <f t="shared" si="488"/>
        <v>0</v>
      </c>
      <c r="BU364" s="143">
        <f t="shared" si="489"/>
        <v>0</v>
      </c>
      <c r="BV364" s="144">
        <f t="shared" si="490"/>
        <v>0</v>
      </c>
      <c r="BW364" s="145">
        <f t="shared" si="491"/>
        <v>0</v>
      </c>
      <c r="BX364" s="149"/>
      <c r="BY364" s="150"/>
      <c r="BZ364" s="142">
        <f t="shared" si="492"/>
        <v>0</v>
      </c>
      <c r="CA364" s="143">
        <f t="shared" si="493"/>
        <v>0</v>
      </c>
      <c r="CB364" s="146">
        <f t="shared" si="494"/>
        <v>0</v>
      </c>
      <c r="CC364" s="145">
        <f t="shared" si="495"/>
        <v>0</v>
      </c>
      <c r="CD364" s="150"/>
      <c r="CE364" s="147">
        <f t="shared" si="496"/>
        <v>0</v>
      </c>
      <c r="CF364" s="148">
        <f t="shared" si="497"/>
        <v>0</v>
      </c>
      <c r="CG364" s="146">
        <f t="shared" si="498"/>
        <v>0</v>
      </c>
      <c r="CH364" s="145">
        <f t="shared" si="499"/>
        <v>0</v>
      </c>
      <c r="CI364" s="149"/>
      <c r="CJ364" s="150"/>
      <c r="CK364" s="142">
        <f t="shared" si="500"/>
        <v>0</v>
      </c>
      <c r="CL364" s="143">
        <f t="shared" si="501"/>
        <v>0</v>
      </c>
      <c r="CM364" s="146">
        <f t="shared" si="502"/>
        <v>0</v>
      </c>
      <c r="CN364" s="145">
        <f t="shared" si="503"/>
        <v>0</v>
      </c>
      <c r="CO364" s="21">
        <f t="shared" si="504"/>
        <v>0</v>
      </c>
      <c r="CP364" s="22">
        <f t="shared" si="505"/>
        <v>0</v>
      </c>
      <c r="CQ364" s="2">
        <f t="shared" si="448"/>
        <v>0</v>
      </c>
      <c r="CR364" s="3">
        <f t="shared" si="449"/>
        <v>0</v>
      </c>
      <c r="CS364" s="4">
        <f t="shared" si="450"/>
        <v>0</v>
      </c>
      <c r="CT364" s="5">
        <f t="shared" si="451"/>
        <v>0</v>
      </c>
      <c r="CU364" s="23">
        <f t="shared" si="452"/>
        <v>0</v>
      </c>
      <c r="CV364" s="6">
        <f t="shared" si="453"/>
        <v>0</v>
      </c>
      <c r="CW364" s="20">
        <f t="shared" si="506"/>
        <v>0</v>
      </c>
      <c r="CX364" s="9" t="str">
        <f t="shared" si="507"/>
        <v>مؤجل(ة)</v>
      </c>
      <c r="CY364" s="10"/>
      <c r="CZ364" s="15"/>
      <c r="DA364" s="12"/>
    </row>
    <row r="365" spans="2:105" ht="29.25" hidden="1" customHeight="1" thickBot="1">
      <c r="B365" s="1">
        <f>B364+1</f>
        <v>38</v>
      </c>
      <c r="C365" s="138"/>
      <c r="D365" s="138"/>
      <c r="E365" s="13"/>
      <c r="F365" s="32"/>
      <c r="G365" s="33"/>
      <c r="H365" s="28"/>
      <c r="I365" s="29"/>
      <c r="J365" s="30"/>
      <c r="K365" s="31"/>
      <c r="L365" s="18">
        <f t="shared" si="454"/>
        <v>0</v>
      </c>
      <c r="M365" s="19">
        <f t="shared" si="455"/>
        <v>0</v>
      </c>
      <c r="N365" s="149"/>
      <c r="O365" s="150"/>
      <c r="P365" s="120">
        <f t="shared" si="456"/>
        <v>0</v>
      </c>
      <c r="Q365" s="121">
        <f t="shared" si="457"/>
        <v>0</v>
      </c>
      <c r="R365" s="135"/>
      <c r="S365" s="136"/>
      <c r="T365" s="120">
        <f t="shared" si="458"/>
        <v>0</v>
      </c>
      <c r="U365" s="121">
        <f t="shared" si="459"/>
        <v>0</v>
      </c>
      <c r="V365" s="135"/>
      <c r="W365" s="136"/>
      <c r="X365" s="120">
        <f t="shared" si="460"/>
        <v>0</v>
      </c>
      <c r="Y365" s="121">
        <f t="shared" si="461"/>
        <v>0</v>
      </c>
      <c r="Z365" s="124">
        <f t="shared" si="462"/>
        <v>0</v>
      </c>
      <c r="AA365" s="125">
        <f t="shared" si="463"/>
        <v>0</v>
      </c>
      <c r="AB365" s="136"/>
      <c r="AC365" s="126">
        <f t="shared" si="464"/>
        <v>0</v>
      </c>
      <c r="AD365" s="127">
        <f t="shared" si="465"/>
        <v>0</v>
      </c>
      <c r="AE365" s="135"/>
      <c r="AF365" s="136"/>
      <c r="AG365" s="120">
        <f t="shared" si="466"/>
        <v>0</v>
      </c>
      <c r="AH365" s="121">
        <f t="shared" si="467"/>
        <v>0</v>
      </c>
      <c r="AI365" s="135"/>
      <c r="AJ365" s="136"/>
      <c r="AK365" s="120">
        <f t="shared" si="468"/>
        <v>0</v>
      </c>
      <c r="AL365" s="121">
        <f t="shared" si="469"/>
        <v>0</v>
      </c>
      <c r="AM365" s="128">
        <f t="shared" si="470"/>
        <v>0</v>
      </c>
      <c r="AN365" s="129">
        <f t="shared" si="471"/>
        <v>0</v>
      </c>
      <c r="AO365" s="135"/>
      <c r="AP365" s="136"/>
      <c r="AQ365" s="120">
        <f t="shared" si="472"/>
        <v>0</v>
      </c>
      <c r="AR365" s="121">
        <f t="shared" si="473"/>
        <v>0</v>
      </c>
      <c r="AS365" s="135"/>
      <c r="AT365" s="136"/>
      <c r="AU365" s="120">
        <f t="shared" si="474"/>
        <v>0</v>
      </c>
      <c r="AV365" s="121">
        <f t="shared" si="475"/>
        <v>0</v>
      </c>
      <c r="AW365" s="128">
        <f t="shared" si="476"/>
        <v>0</v>
      </c>
      <c r="AX365" s="129">
        <f t="shared" si="477"/>
        <v>0</v>
      </c>
      <c r="AY365" s="137"/>
      <c r="AZ365" s="131">
        <f t="shared" si="478"/>
        <v>0</v>
      </c>
      <c r="BA365" s="132">
        <f t="shared" si="479"/>
        <v>0</v>
      </c>
      <c r="BB365" s="128">
        <f t="shared" si="480"/>
        <v>0</v>
      </c>
      <c r="BC365" s="129">
        <f t="shared" si="481"/>
        <v>0</v>
      </c>
      <c r="BD365" s="133">
        <f t="shared" si="482"/>
        <v>0</v>
      </c>
      <c r="BE365" s="134">
        <f t="shared" si="483"/>
        <v>0</v>
      </c>
      <c r="BF365" s="149"/>
      <c r="BG365" s="150"/>
      <c r="BH365" s="142">
        <f t="shared" si="484"/>
        <v>0</v>
      </c>
      <c r="BI365" s="143">
        <f t="shared" si="485"/>
        <v>0</v>
      </c>
      <c r="BJ365" s="149"/>
      <c r="BK365" s="150"/>
      <c r="BL365" s="142">
        <f t="shared" si="486"/>
        <v>0</v>
      </c>
      <c r="BM365" s="143">
        <f t="shared" si="487"/>
        <v>0</v>
      </c>
      <c r="BN365" s="149"/>
      <c r="BO365" s="150"/>
      <c r="BP365" s="142">
        <f t="shared" si="509"/>
        <v>0</v>
      </c>
      <c r="BQ365" s="143">
        <f t="shared" si="510"/>
        <v>0</v>
      </c>
      <c r="BR365" s="149"/>
      <c r="BS365" s="150"/>
      <c r="BT365" s="142">
        <f t="shared" si="488"/>
        <v>0</v>
      </c>
      <c r="BU365" s="143">
        <f t="shared" si="489"/>
        <v>0</v>
      </c>
      <c r="BV365" s="144">
        <f t="shared" si="490"/>
        <v>0</v>
      </c>
      <c r="BW365" s="145">
        <f t="shared" si="491"/>
        <v>0</v>
      </c>
      <c r="BX365" s="149"/>
      <c r="BY365" s="150"/>
      <c r="BZ365" s="142">
        <f t="shared" si="492"/>
        <v>0</v>
      </c>
      <c r="CA365" s="143">
        <f t="shared" si="493"/>
        <v>0</v>
      </c>
      <c r="CB365" s="146">
        <f t="shared" si="494"/>
        <v>0</v>
      </c>
      <c r="CC365" s="145">
        <f t="shared" si="495"/>
        <v>0</v>
      </c>
      <c r="CD365" s="150"/>
      <c r="CE365" s="147">
        <f t="shared" si="496"/>
        <v>0</v>
      </c>
      <c r="CF365" s="148">
        <f t="shared" si="497"/>
        <v>0</v>
      </c>
      <c r="CG365" s="146">
        <f t="shared" si="498"/>
        <v>0</v>
      </c>
      <c r="CH365" s="145">
        <f t="shared" si="499"/>
        <v>0</v>
      </c>
      <c r="CI365" s="149"/>
      <c r="CJ365" s="150"/>
      <c r="CK365" s="142">
        <f t="shared" si="500"/>
        <v>0</v>
      </c>
      <c r="CL365" s="143">
        <f t="shared" si="501"/>
        <v>0</v>
      </c>
      <c r="CM365" s="146">
        <f t="shared" si="502"/>
        <v>0</v>
      </c>
      <c r="CN365" s="145">
        <f t="shared" si="503"/>
        <v>0</v>
      </c>
      <c r="CO365" s="21">
        <f t="shared" si="504"/>
        <v>0</v>
      </c>
      <c r="CP365" s="22">
        <f t="shared" si="505"/>
        <v>0</v>
      </c>
      <c r="CQ365" s="2">
        <f t="shared" si="448"/>
        <v>0</v>
      </c>
      <c r="CR365" s="3">
        <f t="shared" si="449"/>
        <v>0</v>
      </c>
      <c r="CS365" s="4">
        <f t="shared" si="450"/>
        <v>0</v>
      </c>
      <c r="CT365" s="5">
        <f t="shared" si="451"/>
        <v>0</v>
      </c>
      <c r="CU365" s="23">
        <f t="shared" si="452"/>
        <v>0</v>
      </c>
      <c r="CV365" s="6">
        <f t="shared" si="453"/>
        <v>0</v>
      </c>
      <c r="CW365" s="20">
        <f t="shared" si="506"/>
        <v>0</v>
      </c>
      <c r="CX365" s="9" t="s">
        <v>94</v>
      </c>
      <c r="CY365" s="10"/>
      <c r="CZ365" s="15"/>
      <c r="DA365" s="12"/>
    </row>
    <row r="366" spans="2:105" ht="27" customHeight="1">
      <c r="B366" s="228" t="s">
        <v>14</v>
      </c>
      <c r="C366" s="229"/>
      <c r="D366" s="229"/>
      <c r="E366" s="230"/>
      <c r="F366" s="89"/>
      <c r="G366" s="89"/>
      <c r="H366" s="89"/>
      <c r="I366" s="89"/>
      <c r="J366" s="89"/>
      <c r="K366" s="89"/>
      <c r="L366" s="89"/>
      <c r="M366" s="89"/>
      <c r="N366" s="199" t="s">
        <v>12</v>
      </c>
      <c r="O366" s="200"/>
      <c r="P366" s="200"/>
      <c r="Q366" s="201"/>
      <c r="R366" s="199" t="s">
        <v>12</v>
      </c>
      <c r="S366" s="200"/>
      <c r="T366" s="200"/>
      <c r="U366" s="201"/>
      <c r="V366" s="199" t="s">
        <v>12</v>
      </c>
      <c r="W366" s="200"/>
      <c r="X366" s="200"/>
      <c r="Y366" s="201"/>
      <c r="Z366" s="89"/>
      <c r="AA366" s="89"/>
      <c r="AB366" s="231" t="s">
        <v>12</v>
      </c>
      <c r="AC366" s="232"/>
      <c r="AD366" s="233"/>
      <c r="AE366" s="234" t="s">
        <v>12</v>
      </c>
      <c r="AF366" s="235"/>
      <c r="AG366" s="235"/>
      <c r="AH366" s="236"/>
      <c r="AI366" s="199" t="s">
        <v>12</v>
      </c>
      <c r="AJ366" s="200"/>
      <c r="AK366" s="200"/>
      <c r="AL366" s="201"/>
      <c r="AM366" s="89"/>
      <c r="AN366" s="89"/>
      <c r="AO366" s="199" t="s">
        <v>12</v>
      </c>
      <c r="AP366" s="200"/>
      <c r="AQ366" s="200"/>
      <c r="AR366" s="201"/>
      <c r="AS366" s="199" t="s">
        <v>12</v>
      </c>
      <c r="AT366" s="200"/>
      <c r="AU366" s="200"/>
      <c r="AV366" s="201"/>
      <c r="AW366" s="89"/>
      <c r="AX366" s="89"/>
      <c r="AY366" s="231" t="s">
        <v>12</v>
      </c>
      <c r="AZ366" s="232"/>
      <c r="BA366" s="233"/>
      <c r="BB366" s="237" t="s">
        <v>13</v>
      </c>
      <c r="BC366" s="238"/>
      <c r="BD366" s="238"/>
      <c r="BE366" s="238"/>
      <c r="BF366" s="199" t="s">
        <v>12</v>
      </c>
      <c r="BG366" s="200"/>
      <c r="BH366" s="200"/>
      <c r="BI366" s="201"/>
      <c r="BJ366" s="199" t="s">
        <v>12</v>
      </c>
      <c r="BK366" s="200"/>
      <c r="BL366" s="200"/>
      <c r="BM366" s="201"/>
      <c r="BN366" s="199" t="s">
        <v>12</v>
      </c>
      <c r="BO366" s="200"/>
      <c r="BP366" s="200"/>
      <c r="BQ366" s="201"/>
      <c r="BR366" s="199" t="s">
        <v>12</v>
      </c>
      <c r="BS366" s="200"/>
      <c r="BT366" s="200"/>
      <c r="BU366" s="201"/>
      <c r="BV366" s="90"/>
      <c r="BW366" s="91"/>
      <c r="BX366" s="199" t="s">
        <v>12</v>
      </c>
      <c r="BY366" s="200"/>
      <c r="BZ366" s="200"/>
      <c r="CA366" s="201"/>
      <c r="CB366" s="92"/>
      <c r="CC366" s="91"/>
      <c r="CD366" s="231" t="s">
        <v>12</v>
      </c>
      <c r="CE366" s="232"/>
      <c r="CF366" s="233"/>
      <c r="CG366" s="92"/>
      <c r="CH366" s="93"/>
      <c r="CI366" s="199" t="s">
        <v>12</v>
      </c>
      <c r="CJ366" s="200"/>
      <c r="CK366" s="200"/>
      <c r="CL366" s="201"/>
      <c r="CM366" s="202" t="s">
        <v>13</v>
      </c>
      <c r="CN366" s="203"/>
      <c r="CO366" s="203"/>
      <c r="CP366" s="204"/>
      <c r="CQ366" s="89"/>
      <c r="CR366" s="89"/>
      <c r="CS366" s="89"/>
      <c r="CT366" s="89"/>
      <c r="CU366" s="89"/>
      <c r="CV366" s="89"/>
      <c r="CW366" s="89"/>
      <c r="CX366" s="94" t="s">
        <v>13</v>
      </c>
    </row>
    <row r="367" spans="2:105" ht="27" customHeight="1">
      <c r="B367" s="95"/>
      <c r="C367" s="96"/>
      <c r="D367" s="96"/>
      <c r="E367" s="97"/>
      <c r="F367" s="96"/>
      <c r="G367" s="96"/>
      <c r="H367" s="96"/>
      <c r="I367" s="96"/>
      <c r="J367" s="96"/>
      <c r="K367" s="96"/>
      <c r="L367" s="96"/>
      <c r="M367" s="96"/>
      <c r="N367" s="205"/>
      <c r="O367" s="206"/>
      <c r="P367" s="206"/>
      <c r="Q367" s="207"/>
      <c r="R367" s="205"/>
      <c r="S367" s="206"/>
      <c r="T367" s="206"/>
      <c r="U367" s="207"/>
      <c r="V367" s="205"/>
      <c r="W367" s="206"/>
      <c r="X367" s="206"/>
      <c r="Y367" s="207"/>
      <c r="Z367" s="96"/>
      <c r="AA367" s="96"/>
      <c r="AB367" s="208"/>
      <c r="AC367" s="209"/>
      <c r="AD367" s="210"/>
      <c r="AE367" s="205"/>
      <c r="AF367" s="206"/>
      <c r="AG367" s="206"/>
      <c r="AH367" s="207"/>
      <c r="AI367" s="205"/>
      <c r="AJ367" s="206"/>
      <c r="AK367" s="206"/>
      <c r="AL367" s="207"/>
      <c r="AM367" s="96"/>
      <c r="AN367" s="96"/>
      <c r="AO367" s="205"/>
      <c r="AP367" s="206"/>
      <c r="AQ367" s="206"/>
      <c r="AR367" s="207"/>
      <c r="AS367" s="205"/>
      <c r="AT367" s="206"/>
      <c r="AU367" s="206"/>
      <c r="AV367" s="207"/>
      <c r="AW367" s="96"/>
      <c r="AX367" s="96"/>
      <c r="AY367" s="208"/>
      <c r="AZ367" s="209"/>
      <c r="BA367" s="210"/>
      <c r="BB367" s="98"/>
      <c r="BC367" s="99"/>
      <c r="BD367" s="99"/>
      <c r="BE367" s="100"/>
      <c r="BF367" s="205"/>
      <c r="BG367" s="206"/>
      <c r="BH367" s="206"/>
      <c r="BI367" s="207"/>
      <c r="BJ367" s="205"/>
      <c r="BK367" s="206"/>
      <c r="BL367" s="206"/>
      <c r="BM367" s="207"/>
      <c r="BN367" s="205"/>
      <c r="BO367" s="206"/>
      <c r="BP367" s="206"/>
      <c r="BQ367" s="207"/>
      <c r="BR367" s="205"/>
      <c r="BS367" s="206"/>
      <c r="BT367" s="206"/>
      <c r="BU367" s="207"/>
      <c r="BV367" s="95"/>
      <c r="BW367" s="96"/>
      <c r="BX367" s="205"/>
      <c r="BY367" s="206"/>
      <c r="BZ367" s="206"/>
      <c r="CA367" s="207"/>
      <c r="CB367" s="96"/>
      <c r="CC367" s="96"/>
      <c r="CD367" s="208"/>
      <c r="CE367" s="209"/>
      <c r="CF367" s="210"/>
      <c r="CG367" s="96"/>
      <c r="CH367" s="96"/>
      <c r="CI367" s="205"/>
      <c r="CJ367" s="206"/>
      <c r="CK367" s="206"/>
      <c r="CL367" s="207"/>
      <c r="CM367" s="211"/>
      <c r="CN367" s="212"/>
      <c r="CO367" s="212"/>
      <c r="CP367" s="213"/>
      <c r="CQ367" s="96"/>
      <c r="CR367" s="96"/>
      <c r="CS367" s="96"/>
      <c r="CT367" s="96"/>
      <c r="CU367" s="96"/>
      <c r="CV367" s="96"/>
      <c r="CW367" s="96"/>
      <c r="CX367" s="101"/>
    </row>
  </sheetData>
  <autoFilter ref="CX1:CX282">
    <filterColumn colId="0"/>
  </autoFilter>
  <sortState ref="D5:BT538">
    <sortCondition ref="D5:D538"/>
  </sortState>
  <mergeCells count="680">
    <mergeCell ref="AM144:AN144"/>
    <mergeCell ref="AO144:AR144"/>
    <mergeCell ref="AS144:AV144"/>
    <mergeCell ref="AW144:AX144"/>
    <mergeCell ref="AY144:BA144"/>
    <mergeCell ref="BB144:BC144"/>
    <mergeCell ref="BD143:BE144"/>
    <mergeCell ref="BF143:BW143"/>
    <mergeCell ref="BF144:BI144"/>
    <mergeCell ref="BJ144:BM144"/>
    <mergeCell ref="BN144:BQ144"/>
    <mergeCell ref="BR144:BU144"/>
    <mergeCell ref="BV144:BW144"/>
    <mergeCell ref="AC143:AN143"/>
    <mergeCell ref="AO143:AX143"/>
    <mergeCell ref="AY143:BC143"/>
    <mergeCell ref="H144:I144"/>
    <mergeCell ref="J144:K144"/>
    <mergeCell ref="N144:Q144"/>
    <mergeCell ref="R144:U144"/>
    <mergeCell ref="V144:Y144"/>
    <mergeCell ref="Z144:AA144"/>
    <mergeCell ref="AC144:AD144"/>
    <mergeCell ref="AE144:AH144"/>
    <mergeCell ref="AI144:AL144"/>
    <mergeCell ref="BX144:CA144"/>
    <mergeCell ref="CB144:CC144"/>
    <mergeCell ref="CD144:CF144"/>
    <mergeCell ref="CG144:CH144"/>
    <mergeCell ref="CI144:CL144"/>
    <mergeCell ref="CM144:CN144"/>
    <mergeCell ref="CO143:CP144"/>
    <mergeCell ref="BX143:CC143"/>
    <mergeCell ref="BX140:CA140"/>
    <mergeCell ref="CD140:CF140"/>
    <mergeCell ref="CI140:CL140"/>
    <mergeCell ref="CM140:CP140"/>
    <mergeCell ref="CD143:CH143"/>
    <mergeCell ref="CI143:CN143"/>
    <mergeCell ref="H143:M143"/>
    <mergeCell ref="N143:AA143"/>
    <mergeCell ref="BF140:BI140"/>
    <mergeCell ref="BJ140:BM140"/>
    <mergeCell ref="BN140:BQ140"/>
    <mergeCell ref="N140:Q140"/>
    <mergeCell ref="R140:U140"/>
    <mergeCell ref="V140:Y140"/>
    <mergeCell ref="AB140:AD140"/>
    <mergeCell ref="AE140:AH140"/>
    <mergeCell ref="AI140:AL140"/>
    <mergeCell ref="AO140:AR140"/>
    <mergeCell ref="AS140:AV140"/>
    <mergeCell ref="AY140:BA140"/>
    <mergeCell ref="N142:BE142"/>
    <mergeCell ref="BF142:CP142"/>
    <mergeCell ref="BR140:BU140"/>
    <mergeCell ref="B141:M141"/>
    <mergeCell ref="N141:BE141"/>
    <mergeCell ref="BF141:CP141"/>
    <mergeCell ref="CQ141:CX141"/>
    <mergeCell ref="AO139:AR139"/>
    <mergeCell ref="J97:K97"/>
    <mergeCell ref="N97:Q97"/>
    <mergeCell ref="R97:U97"/>
    <mergeCell ref="V97:Y97"/>
    <mergeCell ref="Z97:AA97"/>
    <mergeCell ref="CQ142:CX142"/>
    <mergeCell ref="CI97:CL97"/>
    <mergeCell ref="CM97:CN97"/>
    <mergeCell ref="BJ97:BM97"/>
    <mergeCell ref="BN97:BQ97"/>
    <mergeCell ref="BR97:BU97"/>
    <mergeCell ref="BV97:BW97"/>
    <mergeCell ref="BX97:CA97"/>
    <mergeCell ref="B139:E139"/>
    <mergeCell ref="N139:Q139"/>
    <mergeCell ref="R139:U139"/>
    <mergeCell ref="V139:Y139"/>
    <mergeCell ref="AB139:AD139"/>
    <mergeCell ref="BX139:CA139"/>
    <mergeCell ref="CD139:CF139"/>
    <mergeCell ref="CI139:CL139"/>
    <mergeCell ref="CM139:CP139"/>
    <mergeCell ref="BB139:BE139"/>
    <mergeCell ref="BF139:BI139"/>
    <mergeCell ref="BJ139:BM139"/>
    <mergeCell ref="BN139:BQ139"/>
    <mergeCell ref="BR139:BU139"/>
    <mergeCell ref="AE139:AH139"/>
    <mergeCell ref="AI139:AL139"/>
    <mergeCell ref="CQ94:CX94"/>
    <mergeCell ref="N95:BE95"/>
    <mergeCell ref="BF95:CP95"/>
    <mergeCell ref="CQ95:CX95"/>
    <mergeCell ref="H96:M96"/>
    <mergeCell ref="N96:AA96"/>
    <mergeCell ref="AC96:AN96"/>
    <mergeCell ref="AO96:AX96"/>
    <mergeCell ref="AY96:BC96"/>
    <mergeCell ref="BD96:BE97"/>
    <mergeCell ref="BF96:BW96"/>
    <mergeCell ref="BX96:CC96"/>
    <mergeCell ref="CD96:CH96"/>
    <mergeCell ref="CI96:CN96"/>
    <mergeCell ref="CO96:CP97"/>
    <mergeCell ref="H97:I97"/>
    <mergeCell ref="CB97:CC97"/>
    <mergeCell ref="CD97:CF97"/>
    <mergeCell ref="CG97:CH97"/>
    <mergeCell ref="AE97:AH97"/>
    <mergeCell ref="AI97:AL97"/>
    <mergeCell ref="AM97:AN97"/>
    <mergeCell ref="AO97:AR97"/>
    <mergeCell ref="CD92:CF92"/>
    <mergeCell ref="CI92:CL92"/>
    <mergeCell ref="CM92:CP92"/>
    <mergeCell ref="CD51:CF51"/>
    <mergeCell ref="CG51:CH51"/>
    <mergeCell ref="CI93:CL93"/>
    <mergeCell ref="CM93:CP93"/>
    <mergeCell ref="B94:M94"/>
    <mergeCell ref="N94:BE94"/>
    <mergeCell ref="BF94:CP94"/>
    <mergeCell ref="BJ93:BM93"/>
    <mergeCell ref="BN93:BQ93"/>
    <mergeCell ref="BR93:BU93"/>
    <mergeCell ref="BX93:CA93"/>
    <mergeCell ref="CD93:CF93"/>
    <mergeCell ref="AI93:AL93"/>
    <mergeCell ref="AO93:AR93"/>
    <mergeCell ref="AS93:AV93"/>
    <mergeCell ref="AY93:BA93"/>
    <mergeCell ref="BF93:BI93"/>
    <mergeCell ref="N93:Q93"/>
    <mergeCell ref="R93:U93"/>
    <mergeCell ref="V93:Y93"/>
    <mergeCell ref="AB93:AD93"/>
    <mergeCell ref="CM51:CN51"/>
    <mergeCell ref="AE51:AH51"/>
    <mergeCell ref="AI51:AL51"/>
    <mergeCell ref="AM51:AN51"/>
    <mergeCell ref="AO51:AR51"/>
    <mergeCell ref="AS51:AV51"/>
    <mergeCell ref="N51:Q51"/>
    <mergeCell ref="R51:U51"/>
    <mergeCell ref="Z51:AA51"/>
    <mergeCell ref="AC51:AD51"/>
    <mergeCell ref="CI51:CL51"/>
    <mergeCell ref="B92:E92"/>
    <mergeCell ref="N92:Q92"/>
    <mergeCell ref="R92:U92"/>
    <mergeCell ref="V92:Y92"/>
    <mergeCell ref="AB92:AD92"/>
    <mergeCell ref="AE92:AH92"/>
    <mergeCell ref="AI92:AL92"/>
    <mergeCell ref="AO92:AR92"/>
    <mergeCell ref="AS92:AV92"/>
    <mergeCell ref="N49:BE49"/>
    <mergeCell ref="BF49:CP49"/>
    <mergeCell ref="CD46:CF46"/>
    <mergeCell ref="CI46:CL46"/>
    <mergeCell ref="CM46:CP46"/>
    <mergeCell ref="N47:Q47"/>
    <mergeCell ref="R47:U47"/>
    <mergeCell ref="V47:Y47"/>
    <mergeCell ref="AB47:AD47"/>
    <mergeCell ref="AE47:AH47"/>
    <mergeCell ref="AI47:AL47"/>
    <mergeCell ref="AO47:AR47"/>
    <mergeCell ref="AS47:AV47"/>
    <mergeCell ref="AY47:BA47"/>
    <mergeCell ref="BF47:BI47"/>
    <mergeCell ref="BJ47:BM47"/>
    <mergeCell ref="BN47:BQ47"/>
    <mergeCell ref="BR47:BU47"/>
    <mergeCell ref="BF46:BI46"/>
    <mergeCell ref="BJ46:BM46"/>
    <mergeCell ref="BN46:BQ46"/>
    <mergeCell ref="BR46:BU46"/>
    <mergeCell ref="BX46:CA46"/>
    <mergeCell ref="CI47:CL47"/>
    <mergeCell ref="CM47:CP47"/>
    <mergeCell ref="BF2:CP2"/>
    <mergeCell ref="BF3:BW3"/>
    <mergeCell ref="CQ49:CX49"/>
    <mergeCell ref="H50:M50"/>
    <mergeCell ref="N50:AA50"/>
    <mergeCell ref="AC50:AN50"/>
    <mergeCell ref="AO50:AX50"/>
    <mergeCell ref="AY50:BC50"/>
    <mergeCell ref="BD50:BE51"/>
    <mergeCell ref="BF50:BW50"/>
    <mergeCell ref="BX50:CC50"/>
    <mergeCell ref="CD50:CH50"/>
    <mergeCell ref="CI50:CN50"/>
    <mergeCell ref="CO50:CP51"/>
    <mergeCell ref="H51:I51"/>
    <mergeCell ref="J51:K51"/>
    <mergeCell ref="BN51:BQ51"/>
    <mergeCell ref="BR51:BU51"/>
    <mergeCell ref="BV51:BW51"/>
    <mergeCell ref="BX51:CA51"/>
    <mergeCell ref="CB51:CC51"/>
    <mergeCell ref="AW51:AX51"/>
    <mergeCell ref="V4:Y4"/>
    <mergeCell ref="B1:M1"/>
    <mergeCell ref="B48:M48"/>
    <mergeCell ref="N48:BE48"/>
    <mergeCell ref="BF48:CP48"/>
    <mergeCell ref="CQ48:CX48"/>
    <mergeCell ref="B46:E46"/>
    <mergeCell ref="N46:Q46"/>
    <mergeCell ref="R46:U46"/>
    <mergeCell ref="V46:Y46"/>
    <mergeCell ref="AB46:AD46"/>
    <mergeCell ref="AE46:AH46"/>
    <mergeCell ref="AI46:AL46"/>
    <mergeCell ref="AO46:AR46"/>
    <mergeCell ref="AS46:AV46"/>
    <mergeCell ref="AY46:BA46"/>
    <mergeCell ref="BB46:BE46"/>
    <mergeCell ref="N1:BE1"/>
    <mergeCell ref="BF1:CP1"/>
    <mergeCell ref="CQ1:CX1"/>
    <mergeCell ref="N2:BE2"/>
    <mergeCell ref="BJ4:BM4"/>
    <mergeCell ref="BR4:BU4"/>
    <mergeCell ref="BX47:CA47"/>
    <mergeCell ref="CD47:CF47"/>
    <mergeCell ref="BN185:BQ185"/>
    <mergeCell ref="BR185:BU185"/>
    <mergeCell ref="BX185:CA185"/>
    <mergeCell ref="V51:Y51"/>
    <mergeCell ref="AY51:BA51"/>
    <mergeCell ref="BB51:BC51"/>
    <mergeCell ref="BF51:BI51"/>
    <mergeCell ref="BJ51:BM51"/>
    <mergeCell ref="AY92:BA92"/>
    <mergeCell ref="BB92:BE92"/>
    <mergeCell ref="BF92:BI92"/>
    <mergeCell ref="BJ92:BM92"/>
    <mergeCell ref="BN92:BQ92"/>
    <mergeCell ref="BR92:BU92"/>
    <mergeCell ref="BX92:CA92"/>
    <mergeCell ref="AE93:AH93"/>
    <mergeCell ref="AS139:AV139"/>
    <mergeCell ref="AY139:BA139"/>
    <mergeCell ref="AS97:AV97"/>
    <mergeCell ref="AW97:AX97"/>
    <mergeCell ref="AY97:BA97"/>
    <mergeCell ref="BB97:BC97"/>
    <mergeCell ref="BF97:BI97"/>
    <mergeCell ref="AC97:AD97"/>
    <mergeCell ref="CS3:CT4"/>
    <mergeCell ref="CQ3:CR4"/>
    <mergeCell ref="B185:E185"/>
    <mergeCell ref="N185:Q185"/>
    <mergeCell ref="R185:U185"/>
    <mergeCell ref="V185:Y185"/>
    <mergeCell ref="AB185:AD185"/>
    <mergeCell ref="AE185:AH185"/>
    <mergeCell ref="AI185:AL185"/>
    <mergeCell ref="AO185:AR185"/>
    <mergeCell ref="AS185:AV185"/>
    <mergeCell ref="BX4:CA4"/>
    <mergeCell ref="BX3:CC3"/>
    <mergeCell ref="N3:AA3"/>
    <mergeCell ref="Z4:AA4"/>
    <mergeCell ref="AC4:AD4"/>
    <mergeCell ref="AM4:AN4"/>
    <mergeCell ref="BB4:BC4"/>
    <mergeCell ref="BV4:BW4"/>
    <mergeCell ref="CM4:CN4"/>
    <mergeCell ref="CO3:CP4"/>
    <mergeCell ref="BD3:BE4"/>
    <mergeCell ref="CB4:CC4"/>
    <mergeCell ref="R4:U4"/>
    <mergeCell ref="BF4:BI4"/>
    <mergeCell ref="BN4:BQ4"/>
    <mergeCell ref="CD3:CH3"/>
    <mergeCell ref="CD4:CF4"/>
    <mergeCell ref="CI3:CN3"/>
    <mergeCell ref="CI4:CL4"/>
    <mergeCell ref="CQ2:CX2"/>
    <mergeCell ref="CG4:CH4"/>
    <mergeCell ref="H3:M3"/>
    <mergeCell ref="AE4:AH4"/>
    <mergeCell ref="AI4:AL4"/>
    <mergeCell ref="AY3:BC3"/>
    <mergeCell ref="AY4:BA4"/>
    <mergeCell ref="AO4:AR4"/>
    <mergeCell ref="AO3:AX3"/>
    <mergeCell ref="AS4:AV4"/>
    <mergeCell ref="H4:I4"/>
    <mergeCell ref="J4:K4"/>
    <mergeCell ref="N4:Q4"/>
    <mergeCell ref="AC3:AN3"/>
    <mergeCell ref="AW4:AX4"/>
    <mergeCell ref="CW3:CW5"/>
    <mergeCell ref="CV3:CV5"/>
    <mergeCell ref="CU3:CU5"/>
    <mergeCell ref="CD185:CF185"/>
    <mergeCell ref="CI185:CL185"/>
    <mergeCell ref="CM185:CP185"/>
    <mergeCell ref="N186:Q186"/>
    <mergeCell ref="R186:U186"/>
    <mergeCell ref="V186:Y186"/>
    <mergeCell ref="AB186:AD186"/>
    <mergeCell ref="AE186:AH186"/>
    <mergeCell ref="AI186:AL186"/>
    <mergeCell ref="AO186:AR186"/>
    <mergeCell ref="AS186:AV186"/>
    <mergeCell ref="AY186:BA186"/>
    <mergeCell ref="BF186:BI186"/>
    <mergeCell ref="BJ186:BM186"/>
    <mergeCell ref="BN186:BQ186"/>
    <mergeCell ref="BR186:BU186"/>
    <mergeCell ref="BX186:CA186"/>
    <mergeCell ref="CD186:CF186"/>
    <mergeCell ref="CI186:CL186"/>
    <mergeCell ref="CM186:CP186"/>
    <mergeCell ref="AY185:BA185"/>
    <mergeCell ref="BB185:BE185"/>
    <mergeCell ref="BF185:BI185"/>
    <mergeCell ref="BJ185:BM185"/>
    <mergeCell ref="CQ187:CX187"/>
    <mergeCell ref="N188:BE188"/>
    <mergeCell ref="BF188:CP188"/>
    <mergeCell ref="CQ188:CX188"/>
    <mergeCell ref="H189:M189"/>
    <mergeCell ref="N189:AA189"/>
    <mergeCell ref="AC189:AN189"/>
    <mergeCell ref="AO189:AX189"/>
    <mergeCell ref="AY189:BC189"/>
    <mergeCell ref="BD189:BE190"/>
    <mergeCell ref="BF189:BW189"/>
    <mergeCell ref="BX189:CC189"/>
    <mergeCell ref="CD189:CH189"/>
    <mergeCell ref="CI189:CN189"/>
    <mergeCell ref="CO189:CP190"/>
    <mergeCell ref="H190:I190"/>
    <mergeCell ref="J190:K190"/>
    <mergeCell ref="N190:Q190"/>
    <mergeCell ref="R190:U190"/>
    <mergeCell ref="CI190:CL190"/>
    <mergeCell ref="CM190:CN190"/>
    <mergeCell ref="BF190:BI190"/>
    <mergeCell ref="BJ190:BM190"/>
    <mergeCell ref="BN190:BQ190"/>
    <mergeCell ref="BF232:BI232"/>
    <mergeCell ref="BJ232:BM232"/>
    <mergeCell ref="BN232:BQ232"/>
    <mergeCell ref="BR232:BU232"/>
    <mergeCell ref="BX232:CA232"/>
    <mergeCell ref="CD232:CF232"/>
    <mergeCell ref="B187:M187"/>
    <mergeCell ref="N187:BE187"/>
    <mergeCell ref="BF187:CP187"/>
    <mergeCell ref="V190:Y190"/>
    <mergeCell ref="Z190:AA190"/>
    <mergeCell ref="CG190:CH190"/>
    <mergeCell ref="AC190:AD190"/>
    <mergeCell ref="AE190:AH190"/>
    <mergeCell ref="AI190:AL190"/>
    <mergeCell ref="AM190:AN190"/>
    <mergeCell ref="AO190:AR190"/>
    <mergeCell ref="AS190:AV190"/>
    <mergeCell ref="AW190:AX190"/>
    <mergeCell ref="AY190:BA190"/>
    <mergeCell ref="BB190:BC190"/>
    <mergeCell ref="CI232:CL232"/>
    <mergeCell ref="CM232:CP232"/>
    <mergeCell ref="AI237:AL237"/>
    <mergeCell ref="AM237:AN237"/>
    <mergeCell ref="AO237:AR237"/>
    <mergeCell ref="B232:E232"/>
    <mergeCell ref="N232:Q232"/>
    <mergeCell ref="R232:U232"/>
    <mergeCell ref="V232:Y232"/>
    <mergeCell ref="AB232:AD232"/>
    <mergeCell ref="AE232:AH232"/>
    <mergeCell ref="AI232:AL232"/>
    <mergeCell ref="AO232:AR232"/>
    <mergeCell ref="V237:Y237"/>
    <mergeCell ref="Z237:AA237"/>
    <mergeCell ref="N233:Q233"/>
    <mergeCell ref="R233:U233"/>
    <mergeCell ref="V233:Y233"/>
    <mergeCell ref="AB233:AD233"/>
    <mergeCell ref="AE233:AH233"/>
    <mergeCell ref="AI233:AL233"/>
    <mergeCell ref="AO233:AR233"/>
    <mergeCell ref="N237:Q237"/>
    <mergeCell ref="R237:U237"/>
    <mergeCell ref="AS233:AV233"/>
    <mergeCell ref="AY233:BA233"/>
    <mergeCell ref="BF233:BI233"/>
    <mergeCell ref="BJ233:BM233"/>
    <mergeCell ref="BN233:BQ233"/>
    <mergeCell ref="BR233:BU233"/>
    <mergeCell ref="BX233:CA233"/>
    <mergeCell ref="CD233:CF233"/>
    <mergeCell ref="CI233:CL233"/>
    <mergeCell ref="CM233:CP233"/>
    <mergeCell ref="CG237:CH237"/>
    <mergeCell ref="AC237:AD237"/>
    <mergeCell ref="AE237:AH237"/>
    <mergeCell ref="B234:M234"/>
    <mergeCell ref="N234:BE234"/>
    <mergeCell ref="BF234:CP234"/>
    <mergeCell ref="CQ234:CX234"/>
    <mergeCell ref="N235:BE235"/>
    <mergeCell ref="BF235:CP235"/>
    <mergeCell ref="CQ235:CX235"/>
    <mergeCell ref="H236:M236"/>
    <mergeCell ref="N236:AA236"/>
    <mergeCell ref="AC236:AN236"/>
    <mergeCell ref="AO236:AX236"/>
    <mergeCell ref="AY236:BC236"/>
    <mergeCell ref="BD236:BE237"/>
    <mergeCell ref="BF236:BW236"/>
    <mergeCell ref="BX236:CC236"/>
    <mergeCell ref="CD236:CH236"/>
    <mergeCell ref="CI236:CN236"/>
    <mergeCell ref="CO236:CP237"/>
    <mergeCell ref="H237:I237"/>
    <mergeCell ref="J237:K237"/>
    <mergeCell ref="CI237:CL237"/>
    <mergeCell ref="CM237:CN237"/>
    <mergeCell ref="BF278:BI278"/>
    <mergeCell ref="BJ278:BM278"/>
    <mergeCell ref="BN278:BQ278"/>
    <mergeCell ref="BR278:BU278"/>
    <mergeCell ref="BX278:CA278"/>
    <mergeCell ref="CD278:CF278"/>
    <mergeCell ref="CI278:CL278"/>
    <mergeCell ref="CM278:CP278"/>
    <mergeCell ref="B277:E277"/>
    <mergeCell ref="N277:Q277"/>
    <mergeCell ref="R277:U277"/>
    <mergeCell ref="V277:Y277"/>
    <mergeCell ref="AB277:AD277"/>
    <mergeCell ref="AE277:AH277"/>
    <mergeCell ref="AI277:AL277"/>
    <mergeCell ref="AO277:AR277"/>
    <mergeCell ref="AS277:AV277"/>
    <mergeCell ref="AY277:BA277"/>
    <mergeCell ref="BB277:BE277"/>
    <mergeCell ref="BF277:BI277"/>
    <mergeCell ref="BJ277:BM277"/>
    <mergeCell ref="BN277:BQ277"/>
    <mergeCell ref="BR277:BU277"/>
    <mergeCell ref="BX277:CA277"/>
    <mergeCell ref="N278:Q278"/>
    <mergeCell ref="R278:U278"/>
    <mergeCell ref="V278:Y278"/>
    <mergeCell ref="AB278:AD278"/>
    <mergeCell ref="AE278:AH278"/>
    <mergeCell ref="AI278:AL278"/>
    <mergeCell ref="AO278:AR278"/>
    <mergeCell ref="AS278:AV278"/>
    <mergeCell ref="AY278:BA278"/>
    <mergeCell ref="CW189:CW191"/>
    <mergeCell ref="BR237:BU237"/>
    <mergeCell ref="BV237:BW237"/>
    <mergeCell ref="BX237:CA237"/>
    <mergeCell ref="CB237:CC237"/>
    <mergeCell ref="CD237:CF237"/>
    <mergeCell ref="CI277:CL277"/>
    <mergeCell ref="CM277:CP277"/>
    <mergeCell ref="AS237:AV237"/>
    <mergeCell ref="AW237:AX237"/>
    <mergeCell ref="AY237:BA237"/>
    <mergeCell ref="BB237:BC237"/>
    <mergeCell ref="CD277:CF277"/>
    <mergeCell ref="BF237:BI237"/>
    <mergeCell ref="BJ237:BM237"/>
    <mergeCell ref="BN237:BQ237"/>
    <mergeCell ref="BR190:BU190"/>
    <mergeCell ref="BV190:BW190"/>
    <mergeCell ref="BX190:CA190"/>
    <mergeCell ref="CB190:CC190"/>
    <mergeCell ref="CD190:CF190"/>
    <mergeCell ref="AS232:AV232"/>
    <mergeCell ref="AY232:BA232"/>
    <mergeCell ref="BB232:BE232"/>
    <mergeCell ref="CQ236:CR237"/>
    <mergeCell ref="CS236:CT237"/>
    <mergeCell ref="CU236:CU238"/>
    <mergeCell ref="CV236:CV238"/>
    <mergeCell ref="CW236:CW238"/>
    <mergeCell ref="CQ50:CR51"/>
    <mergeCell ref="CS50:CT51"/>
    <mergeCell ref="CU50:CU52"/>
    <mergeCell ref="CV50:CV52"/>
    <mergeCell ref="CW50:CW52"/>
    <mergeCell ref="CQ96:CR97"/>
    <mergeCell ref="CS96:CT97"/>
    <mergeCell ref="CU96:CU98"/>
    <mergeCell ref="CV96:CV98"/>
    <mergeCell ref="CW96:CW98"/>
    <mergeCell ref="CQ143:CR144"/>
    <mergeCell ref="CS143:CT144"/>
    <mergeCell ref="CU143:CU145"/>
    <mergeCell ref="CV143:CV145"/>
    <mergeCell ref="CW143:CW145"/>
    <mergeCell ref="CQ189:CR190"/>
    <mergeCell ref="CS189:CT190"/>
    <mergeCell ref="CU189:CU191"/>
    <mergeCell ref="CV189:CV191"/>
    <mergeCell ref="B279:M279"/>
    <mergeCell ref="N279:BE279"/>
    <mergeCell ref="BF279:CP279"/>
    <mergeCell ref="CQ279:CX279"/>
    <mergeCell ref="N280:BE280"/>
    <mergeCell ref="BF280:CP280"/>
    <mergeCell ref="CQ280:CX280"/>
    <mergeCell ref="H281:M281"/>
    <mergeCell ref="N281:AA281"/>
    <mergeCell ref="AC281:AN281"/>
    <mergeCell ref="AO281:AX281"/>
    <mergeCell ref="AY281:BC281"/>
    <mergeCell ref="BD281:BE282"/>
    <mergeCell ref="BF281:BW281"/>
    <mergeCell ref="BX281:CC281"/>
    <mergeCell ref="CD281:CH281"/>
    <mergeCell ref="CI281:CN281"/>
    <mergeCell ref="CO281:CP282"/>
    <mergeCell ref="CQ281:CR282"/>
    <mergeCell ref="CS281:CT282"/>
    <mergeCell ref="CU281:CU283"/>
    <mergeCell ref="CV281:CV283"/>
    <mergeCell ref="CW281:CW283"/>
    <mergeCell ref="H282:I282"/>
    <mergeCell ref="J282:K282"/>
    <mergeCell ref="N282:Q282"/>
    <mergeCell ref="R282:U282"/>
    <mergeCell ref="V282:Y282"/>
    <mergeCell ref="Z282:AA282"/>
    <mergeCell ref="AC282:AD282"/>
    <mergeCell ref="AE282:AH282"/>
    <mergeCell ref="AI282:AL282"/>
    <mergeCell ref="AM282:AN282"/>
    <mergeCell ref="AO282:AR282"/>
    <mergeCell ref="AS282:AV282"/>
    <mergeCell ref="AW282:AX282"/>
    <mergeCell ref="AY282:BA282"/>
    <mergeCell ref="BB282:BC282"/>
    <mergeCell ref="BF282:BI282"/>
    <mergeCell ref="BJ282:BM282"/>
    <mergeCell ref="BN282:BQ282"/>
    <mergeCell ref="BR282:BU282"/>
    <mergeCell ref="BV282:BW282"/>
    <mergeCell ref="BX282:CA282"/>
    <mergeCell ref="CB282:CC282"/>
    <mergeCell ref="CD282:CF282"/>
    <mergeCell ref="CG282:CH282"/>
    <mergeCell ref="CI282:CL282"/>
    <mergeCell ref="CM282:CN282"/>
    <mergeCell ref="B322:E322"/>
    <mergeCell ref="N322:Q322"/>
    <mergeCell ref="R322:U322"/>
    <mergeCell ref="V322:Y322"/>
    <mergeCell ref="AB322:AD322"/>
    <mergeCell ref="AE322:AH322"/>
    <mergeCell ref="AI322:AL322"/>
    <mergeCell ref="AO322:AR322"/>
    <mergeCell ref="AS322:AV322"/>
    <mergeCell ref="AY322:BA322"/>
    <mergeCell ref="BB322:BE322"/>
    <mergeCell ref="BF322:BI322"/>
    <mergeCell ref="BJ322:BM322"/>
    <mergeCell ref="BN322:BQ322"/>
    <mergeCell ref="BR322:BU322"/>
    <mergeCell ref="BX322:CA322"/>
    <mergeCell ref="CD322:CF322"/>
    <mergeCell ref="CI322:CL322"/>
    <mergeCell ref="CM322:CP322"/>
    <mergeCell ref="N323:Q323"/>
    <mergeCell ref="R323:U323"/>
    <mergeCell ref="V323:Y323"/>
    <mergeCell ref="AB323:AD323"/>
    <mergeCell ref="AE323:AH323"/>
    <mergeCell ref="AI323:AL323"/>
    <mergeCell ref="AO323:AR323"/>
    <mergeCell ref="AS323:AV323"/>
    <mergeCell ref="AY323:BA323"/>
    <mergeCell ref="BF323:BI323"/>
    <mergeCell ref="BJ323:BM323"/>
    <mergeCell ref="BN323:BQ323"/>
    <mergeCell ref="BR323:BU323"/>
    <mergeCell ref="BX323:CA323"/>
    <mergeCell ref="CD323:CF323"/>
    <mergeCell ref="CI323:CL323"/>
    <mergeCell ref="CM323:CP323"/>
    <mergeCell ref="B324:M324"/>
    <mergeCell ref="N324:BE324"/>
    <mergeCell ref="BF324:CP324"/>
    <mergeCell ref="CQ324:CX324"/>
    <mergeCell ref="N325:BE325"/>
    <mergeCell ref="BF325:CP325"/>
    <mergeCell ref="CQ325:CX325"/>
    <mergeCell ref="H326:M326"/>
    <mergeCell ref="N326:AA326"/>
    <mergeCell ref="AC326:AN326"/>
    <mergeCell ref="AO326:AX326"/>
    <mergeCell ref="AY326:BC326"/>
    <mergeCell ref="BD326:BE327"/>
    <mergeCell ref="BF326:BW326"/>
    <mergeCell ref="BX326:CC326"/>
    <mergeCell ref="CD326:CH326"/>
    <mergeCell ref="CI326:CN326"/>
    <mergeCell ref="CO326:CP327"/>
    <mergeCell ref="CQ326:CR327"/>
    <mergeCell ref="CS326:CT327"/>
    <mergeCell ref="CU326:CU328"/>
    <mergeCell ref="CV326:CV328"/>
    <mergeCell ref="CW326:CW328"/>
    <mergeCell ref="H327:I327"/>
    <mergeCell ref="J327:K327"/>
    <mergeCell ref="N327:Q327"/>
    <mergeCell ref="R327:U327"/>
    <mergeCell ref="V327:Y327"/>
    <mergeCell ref="Z327:AA327"/>
    <mergeCell ref="AC327:AD327"/>
    <mergeCell ref="AE327:AH327"/>
    <mergeCell ref="AI327:AL327"/>
    <mergeCell ref="AM327:AN327"/>
    <mergeCell ref="AO327:AR327"/>
    <mergeCell ref="AS327:AV327"/>
    <mergeCell ref="AW327:AX327"/>
    <mergeCell ref="AY327:BA327"/>
    <mergeCell ref="BB327:BC327"/>
    <mergeCell ref="BF327:BI327"/>
    <mergeCell ref="BJ327:BM327"/>
    <mergeCell ref="BN327:BQ327"/>
    <mergeCell ref="BR327:BU327"/>
    <mergeCell ref="BV327:BW327"/>
    <mergeCell ref="BX327:CA327"/>
    <mergeCell ref="CB327:CC327"/>
    <mergeCell ref="CD327:CF327"/>
    <mergeCell ref="CG327:CH327"/>
    <mergeCell ref="CI327:CL327"/>
    <mergeCell ref="CM327:CN327"/>
    <mergeCell ref="B366:E366"/>
    <mergeCell ref="N366:Q366"/>
    <mergeCell ref="R366:U366"/>
    <mergeCell ref="V366:Y366"/>
    <mergeCell ref="AB366:AD366"/>
    <mergeCell ref="AE366:AH366"/>
    <mergeCell ref="AI366:AL366"/>
    <mergeCell ref="AO366:AR366"/>
    <mergeCell ref="AS366:AV366"/>
    <mergeCell ref="AY366:BA366"/>
    <mergeCell ref="BB366:BE366"/>
    <mergeCell ref="BF366:BI366"/>
    <mergeCell ref="BJ366:BM366"/>
    <mergeCell ref="BN366:BQ366"/>
    <mergeCell ref="BR366:BU366"/>
    <mergeCell ref="BX366:CA366"/>
    <mergeCell ref="CD366:CF366"/>
    <mergeCell ref="CI366:CL366"/>
    <mergeCell ref="CM366:CP366"/>
    <mergeCell ref="N367:Q367"/>
    <mergeCell ref="R367:U367"/>
    <mergeCell ref="V367:Y367"/>
    <mergeCell ref="AB367:AD367"/>
    <mergeCell ref="AE367:AH367"/>
    <mergeCell ref="AI367:AL367"/>
    <mergeCell ref="AO367:AR367"/>
    <mergeCell ref="AS367:AV367"/>
    <mergeCell ref="AY367:BA367"/>
    <mergeCell ref="BF367:BI367"/>
    <mergeCell ref="BJ367:BM367"/>
    <mergeCell ref="BN367:BQ367"/>
    <mergeCell ref="BR367:BU367"/>
    <mergeCell ref="BX367:CA367"/>
    <mergeCell ref="CD367:CF367"/>
    <mergeCell ref="CI367:CL367"/>
    <mergeCell ref="CM367:CP367"/>
  </mergeCells>
  <conditionalFormatting sqref="Z329:Z365 AM329:AM365 AW329:AW365 BB329:BB365 BV329:BV365 CB329:CB365 CG329:CG365 CM329:CM365 Z284:Z321 AM284:AM321 AW284:AW321 BB284:BB321 BV284:BV321 CB284:CB321 CG284:CG321 CM284:CM321 Z192:Z231 AM192:AM231 AW192:AW231 BB192:BB231 BV192:BV231 CB192:CB231 CG192:CG231 CM192:CM231 Z239:Z276 AM239:AM276 AW239:AW276 BB239:BB276 BV239:BV276 CB239:CB276 CG239:CG276 CM239:CM276 Z99:Z138 AM99:AM138 AW99:AW138 BB99:BB138 BV99:BV138 CB99:CB138 CG99:CG138 CM99:CM138 Z146:Z184 AM146:AM184 AW146:AW184 BB146:BB184 BV146:BV184 CB146:CB184 CG146:CG184 CM146:CM184 Z6:Z45 AM6:AM45 AW6:AW45 BB6:BB45 BV6:BV45 CB6:CB45 CG6:CG45 CM6:CM45 Z53:Z91 AM53:AM91 AW53:AW91 BB53:BB91 BV53:BV91 CB53:CB91 CG53:CG91 CM53:CM91">
    <cfRule type="cellIs" dxfId="26" priority="587" operator="greaterThanOrEqual">
      <formula>10</formula>
    </cfRule>
  </conditionalFormatting>
  <conditionalFormatting sqref="BD329:BD365 CO329:CO365 CQ329:CQ365 CS329:CS365 BD284:BD321 CO284:CO321 CQ284:CQ321 CS284:CS321 BD192:BD231 CO192:CO231 CQ192:CQ231 CS192:CS231 BD239:BD276 CO239:CO276 CQ239:CQ276 CS239:CS276 BD99:BD138 CO99:CO138 CQ99:CQ138 CS99:CS138 BD146:BD184 CO146:CO184 CQ146:CQ184 CS146:CS184 BD6:BD45 CO6:CO45 CQ6:CQ45 CS6:CS45 BD53:BD91 CO53:CO91 CQ53:CQ91 CS53:CS91">
    <cfRule type="cellIs" dxfId="25" priority="586" operator="greaterThanOrEqual">
      <formula>10</formula>
    </cfRule>
  </conditionalFormatting>
  <conditionalFormatting sqref="CC329:CC365 AA329:AA365 BW329:BW365 CH329:CH365 CN329:CN365 CC284:CC321 AA284:AA321 BW284:BW321 CH284:CH321 CN284:CN321 CC192:CC231 AA192:AA231 BW192:BW231 CH192:CH231 CN192:CN231 CC239:CC276 AA239:AA276 BW239:BW276 CH239:CH276 CN239:CN276 CC99:CC138 AA99:AA138 BW99:BW138 CH99:CH138 CN99:CN138 CC146:CC184 AA146:AA184 BW146:BW184 CH146:CH184 CN146:CN184 CC7:CC45 AA7:AA45 BW7:BW45 CH6:CH45 CN6:CN45 CC53:CC91 AA53:AA91 BW53:BW91 CH53:CH91 CN53:CN91">
    <cfRule type="cellIs" dxfId="24" priority="585" operator="equal">
      <formula>18</formula>
    </cfRule>
  </conditionalFormatting>
  <conditionalFormatting sqref="BE329:BE365 CP329:CP365 CT329:CT365 CR329:CR365 BE284:BE321 CP284:CP321 CT284:CT321 CR284:CR321 BE192:BE231 CP192:CP231 CT192:CT231 CR192:CR231 BE239:BE276 CP239:CP276 CT239:CT276 CR239:CR276 BE99:BE138 CP99:CP138 CT99:CT138 CR99:CR138 BE146:BE184 CP146:CP184 CT146:CT184 CR146:CR184 BE6:BE45 CP6:CP45 CT6:CT45 CR6:CR45 BE53:BE91 CP53:CP91 CT53:CT91 CR53:CR91">
    <cfRule type="cellIs" dxfId="23" priority="584" operator="equal">
      <formula>30</formula>
    </cfRule>
  </conditionalFormatting>
  <conditionalFormatting sqref="AN329:AN365 AN284:AN321 AN192:AN231 AN239:AN276 AN99:AN138 AN146:AN184 AN6:AN45 AN53:AN91">
    <cfRule type="cellIs" dxfId="22" priority="583" operator="equal">
      <formula>9</formula>
    </cfRule>
  </conditionalFormatting>
  <conditionalFormatting sqref="AX329:AX365 CH329:CH365 AX284:AX321 CH284:CH321 AX192:AX231 CH192:CH231 AX239:AX276 CH239:CH276 AX99:AX138 CH99:CH138 AX146:AX184 CH146:CH184 AX7:AX45 CH6:CH45 AX53:AX91 CH53:CH91">
    <cfRule type="cellIs" dxfId="21" priority="582" operator="equal">
      <formula>2</formula>
    </cfRule>
  </conditionalFormatting>
  <conditionalFormatting sqref="DA329:DA365 BW329:BW365 CC329:CC365 BC329:BC365 CN329:CN365 DA284:DA321 BW284:BW321 CC284:CC321 BC284:BC321 CN284:CN321 DA192:DA231 BW192:BW231 CC192:CC231 BC192:BC231 CN192:CN231 DA239:DA276 BW239:BW276 CC239:CC276 BC239:BC276 CN239:CN276 DA99:DA138 BW99:BW138 CC99:CC138 BC99:BC138 CN99:CN138 DA146:DA184 BW146:BW184 CC146:CC184 BC146:BC184 CN146:CN184 DA6:DA45 BW7:BW45 CC7:CC45 BC6:BC45 CN6:CN45 DA53:DA91 BW53:BW91 CC53:CC91 BC53:BC91 CN53:CN91">
    <cfRule type="cellIs" dxfId="20" priority="581" operator="equal">
      <formula>1</formula>
    </cfRule>
  </conditionalFormatting>
  <conditionalFormatting sqref="CC329:CC365 BW329:BW365 CH329:CH365 CN329:CN365 CC284:CC321 BW284:BW321 CH284:CH321 CN284:CN321 CC192:CC231 BW192:BW231 CH192:CH231 CN192:CN231 CC239:CC276 BW239:BW276 CH239:CH276 CN239:CN276 CC99:CC138 BW99:BW138 CH99:CH138 CN99:CN138 CC146:CC184 BW146:BW184 CH146:CH184 CN146:CN184 CC7:CC45 BW7:BW45 CH6:CH45 CN6:CN45 CC53:CC91 BW53:BW91 CH53:CH91 CN53:CN91">
    <cfRule type="cellIs" dxfId="19" priority="580" operator="equal">
      <formula>16</formula>
    </cfRule>
  </conditionalFormatting>
  <conditionalFormatting sqref="CC329:CC365 CH329:CH365 CN329:CN365 CC284:CC321 CH284:CH321 CN284:CN321 CC192:CC231 CH192:CH231 CN192:CN231 CC239:CC276 CH239:CH276 CN239:CN276 CC99:CC138 CH99:CH138 CN99:CN138 CC146:CC184 CH146:CH184 CN146:CN184 CC7:CC45 CH6:CH45 CN6:CN45 CC53:CC91 CH53:CH91 CN53:CN91">
    <cfRule type="cellIs" dxfId="18" priority="579" operator="equal">
      <formula>11</formula>
    </cfRule>
  </conditionalFormatting>
  <conditionalFormatting sqref="AX329:AX365 CN329:CN365 AX284:AX321 CN284:CN321 AX192:AX231 CN192:CN231 AX239:AX276 CN239:CN276 AX99:AX138 CN99:CN138 AX146:AX184 CN146:CN184 AX6:AX45 CN6:CN45 AX53:AX91 CN53:CN91">
    <cfRule type="cellIs" dxfId="17" priority="578" operator="equal">
      <formula>3</formula>
    </cfRule>
  </conditionalFormatting>
  <conditionalFormatting sqref="E329:G365 E284:G321 E192:G231 E239:G276 E99:G138 E146:G184 E6:G45 E53:G91">
    <cfRule type="containsBlanks" dxfId="16" priority="575">
      <formula>LEN(TRIM(E6))=0</formula>
    </cfRule>
  </conditionalFormatting>
  <conditionalFormatting sqref="M329:M365 CV329:CV365 M284:M321 CV284:CV321 M192:M231 CV192:CV231 M239:M276 CV239:CV276 M99:M138 CV99:CV138 M146:M184 CV146:CV184 M6:M45 CV6:CV45 M53:M91 CV53:CV91">
    <cfRule type="cellIs" dxfId="15" priority="545" operator="equal">
      <formula>60</formula>
    </cfRule>
  </conditionalFormatting>
  <conditionalFormatting sqref="CX329:CX365 CX284:CX321 CX192:CX231 CX239:CX276 CX99:CX138 CX146:CX184 CX6:CX45 CX53:CX91">
    <cfRule type="containsText" dxfId="14" priority="544" operator="containsText" text="1">
      <formula>NOT(ISERROR(SEARCH("1",CX6)))</formula>
    </cfRule>
  </conditionalFormatting>
  <conditionalFormatting sqref="CO161 CO134 CO124:CO132">
    <cfRule type="cellIs" dxfId="13" priority="531" operator="greaterThanOrEqual">
      <formula>10</formula>
    </cfRule>
  </conditionalFormatting>
  <conditionalFormatting sqref="CO161 CO134 CO124:CO132">
    <cfRule type="cellIs" dxfId="12" priority="530" operator="equal">
      <formula>1</formula>
    </cfRule>
  </conditionalFormatting>
  <conditionalFormatting sqref="CZ161 CZ134 CZ124:CZ132">
    <cfRule type="containsText" dxfId="11" priority="523" operator="containsText" text="تسيير">
      <formula>NOT(ISERROR(SEARCH("تسيير",CZ124)))</formula>
    </cfRule>
    <cfRule type="containsText" dxfId="10" priority="524" operator="containsText" text="اقتص">
      <formula>NOT(ISERROR(SEARCH("اقتص",CZ124)))</formula>
    </cfRule>
    <cfRule type="containsText" dxfId="9" priority="525" operator="containsText" text="علوم مالية">
      <formula>NOT(ISERROR(SEARCH("علوم مالية",CZ124)))</formula>
    </cfRule>
  </conditionalFormatting>
  <conditionalFormatting sqref="CX329:CX365 CX284:CX321 CX192:CX231 CX239:CX276 CX99:CX138 CX146:CX184 CX6:CX45 CX53:CX91">
    <cfRule type="containsText" dxfId="8" priority="440" operator="containsText" text="الدورة1">
      <formula>NOT(ISERROR(SEARCH("الدورة1",CX6)))</formula>
    </cfRule>
    <cfRule type="containsText" dxfId="7" priority="441" operator="containsText" text="ديون مسواة دورة1">
      <formula>NOT(ISERROR(SEARCH("ديون مسواة دورة1",CX6)))</formula>
    </cfRule>
  </conditionalFormatting>
  <conditionalFormatting sqref="CX329:CX365 CX284:CX321 CX192:CX231 CX239:CX276 CX99:CX138 CX146:CX184 CX6:CX45 CX53:CX91">
    <cfRule type="containsText" dxfId="6" priority="439" operator="containsText" text="ديون مسواة دورة2">
      <formula>NOT(ISERROR(SEARCH("ديون مسواة دورة2",CX6)))</formula>
    </cfRule>
  </conditionalFormatting>
  <conditionalFormatting sqref="AA329:AA365 AA284:AA321 AA192:AA231 AA239:AA276 AA99:AA138 AA146:AA184 AA6:AA45 AA53:AA91">
    <cfRule type="cellIs" dxfId="5" priority="73" operator="equal">
      <formula>17</formula>
    </cfRule>
  </conditionalFormatting>
  <conditionalFormatting sqref="CW329:CW365 CW284:CW321 CW192:CW231 CW239:CW276 CW99:CW138 CW146:CW184 CW6:CW45 CW53:CW91">
    <cfRule type="cellIs" dxfId="4" priority="71" operator="equal">
      <formula>120</formula>
    </cfRule>
  </conditionalFormatting>
  <conditionalFormatting sqref="L329:L365 L284:L321 L192:L231 L239:L276 L99:L138 L146:L184 L6:L45 L53:L91">
    <cfRule type="cellIs" dxfId="3" priority="70" operator="greaterThanOrEqual">
      <formula>10</formula>
    </cfRule>
  </conditionalFormatting>
  <conditionalFormatting sqref="BW329:BW365 BW284:BW321 BW192:BW231 BW239:BW276 BW99:BW138 BW146:BW184 BW6:BW45 BW53:BW91">
    <cfRule type="cellIs" dxfId="2" priority="68" operator="equal">
      <formula>20</formula>
    </cfRule>
  </conditionalFormatting>
  <conditionalFormatting sqref="CC329:CC365 CC284:CC321 CC192:CC231 CC239:CC276 CC99:CC138 CC146:CC184 CC6:CC45 CC53:CC91">
    <cfRule type="cellIs" dxfId="1" priority="67" operator="equal">
      <formula>5</formula>
    </cfRule>
  </conditionalFormatting>
  <conditionalFormatting sqref="CU329:CU365 CU284:CU321 CU192:CU231 CU239:CU276 CU99:CU138 CU146:CU184 CU6:CU45 CU53:CU91">
    <cfRule type="cellIs" dxfId="0" priority="66" operator="greaterThanOrEqual">
      <formula>10</formula>
    </cfRule>
  </conditionalFormatting>
  <printOptions horizontalCentered="1"/>
  <pageMargins left="0" right="0" top="0.6692913385826772" bottom="0" header="0" footer="0"/>
  <pageSetup paperSize="9" scale="22" orientation="landscape" r:id="rId1"/>
  <headerFooter>
    <oddHeader>&amp;L&amp;G&amp;C&amp;"Monotype Koufi,Gras"&amp;24جامعة باجي مختار-عنابة
كلية العلوم الإقتصادية وعلوم التسيير
قسم العلوم المالية&amp;R&amp;G</oddHeader>
  </headerFooter>
  <rowBreaks count="7" manualBreakCount="7">
    <brk id="47" max="101" man="1"/>
    <brk id="93" max="101" man="1"/>
    <brk id="140" max="16383" man="1"/>
    <brk id="186" max="101" man="1"/>
    <brk id="233" max="101" man="1"/>
    <brk id="278" max="101" man="1"/>
    <brk id="323" max="101" man="1"/>
  </rowBreaks>
  <colBreaks count="2" manualBreakCount="2">
    <brk id="1" max="1048575" man="1"/>
    <brk id="57" max="37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finance_session1</vt:lpstr>
      <vt:lpstr>finance_session1!Zone_d_impression</vt:lpstr>
    </vt:vector>
  </TitlesOfParts>
  <Company>FSEG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TCLMD</dc:creator>
  <cp:lastModifiedBy>layouni</cp:lastModifiedBy>
  <cp:lastPrinted>2019-02-11T13:08:27Z</cp:lastPrinted>
  <dcterms:created xsi:type="dcterms:W3CDTF">2015-06-22T10:37:25Z</dcterms:created>
  <dcterms:modified xsi:type="dcterms:W3CDTF">2019-05-29T21:13:28Z</dcterms:modified>
</cp:coreProperties>
</file>