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2120" windowHeight="8130" tabRatio="610"/>
  </bookViews>
  <sheets>
    <sheet name="CLASSEMENT" sheetId="3" r:id="rId1"/>
  </sheets>
  <definedNames>
    <definedName name="_xlnm._FilterDatabase" localSheetId="0" hidden="1">CLASSEMENT!#REF!</definedName>
    <definedName name="_xlnm.Print_Area" localSheetId="0">CLASSEMENT!$A$82:$BM$138</definedName>
  </definedNames>
  <calcPr calcId="124519"/>
</workbook>
</file>

<file path=xl/calcChain.xml><?xml version="1.0" encoding="utf-8"?>
<calcChain xmlns="http://schemas.openxmlformats.org/spreadsheetml/2006/main">
  <c r="BC78" i="3"/>
  <c r="BD78" s="1"/>
  <c r="BE78"/>
  <c r="BI78"/>
  <c r="BJ78"/>
  <c r="BJ171"/>
  <c r="BI171"/>
  <c r="BE171"/>
  <c r="BC171"/>
  <c r="BD171" s="1"/>
  <c r="BJ259"/>
  <c r="BI259"/>
  <c r="BE259"/>
  <c r="BC259"/>
  <c r="BD259" s="1"/>
  <c r="BJ170"/>
  <c r="BI170"/>
  <c r="BE170"/>
  <c r="BC170"/>
  <c r="BD170" s="1"/>
  <c r="BJ216"/>
  <c r="BI216"/>
  <c r="BE216"/>
  <c r="BC216"/>
  <c r="BD216" s="1"/>
  <c r="BJ224"/>
  <c r="BI224"/>
  <c r="BE224"/>
  <c r="BC224"/>
  <c r="BD224" s="1"/>
  <c r="BJ240"/>
  <c r="BI240"/>
  <c r="BE240"/>
  <c r="BC240"/>
  <c r="BD240" s="1"/>
  <c r="BJ246"/>
  <c r="BI246"/>
  <c r="BE246"/>
  <c r="BC246"/>
  <c r="BD246" s="1"/>
  <c r="BJ244"/>
  <c r="BI244"/>
  <c r="BE244"/>
  <c r="BC244"/>
  <c r="BD244" s="1"/>
  <c r="BJ212"/>
  <c r="BI212"/>
  <c r="BE212"/>
  <c r="BC212"/>
  <c r="BD212" s="1"/>
  <c r="BJ200"/>
  <c r="BI200"/>
  <c r="BE200"/>
  <c r="BC200"/>
  <c r="BD200" s="1"/>
  <c r="BJ241"/>
  <c r="BI241"/>
  <c r="BE241"/>
  <c r="BC241"/>
  <c r="BD241" s="1"/>
  <c r="BJ239"/>
  <c r="BI239"/>
  <c r="BE239"/>
  <c r="BC239"/>
  <c r="BD239" s="1"/>
  <c r="BJ192"/>
  <c r="BI192"/>
  <c r="BE192"/>
  <c r="BC192"/>
  <c r="BD192" s="1"/>
  <c r="BJ213"/>
  <c r="BI213"/>
  <c r="BE213"/>
  <c r="BC213"/>
  <c r="BD213" s="1"/>
  <c r="BJ206"/>
  <c r="BI206"/>
  <c r="BE206"/>
  <c r="BC206"/>
  <c r="BD206" s="1"/>
  <c r="BJ184"/>
  <c r="BI184"/>
  <c r="BE184"/>
  <c r="BC184"/>
  <c r="BD184" s="1"/>
  <c r="BJ179"/>
  <c r="BI179"/>
  <c r="BE179"/>
  <c r="BC179"/>
  <c r="BD179" s="1"/>
  <c r="BJ222"/>
  <c r="BI222"/>
  <c r="BE222"/>
  <c r="BC222"/>
  <c r="BD222" s="1"/>
  <c r="BJ220"/>
  <c r="BI220"/>
  <c r="BE220"/>
  <c r="BC220"/>
  <c r="BD220" s="1"/>
  <c r="BJ219"/>
  <c r="BI219"/>
  <c r="BE219"/>
  <c r="BC219"/>
  <c r="BD219" s="1"/>
  <c r="BJ256"/>
  <c r="BI256"/>
  <c r="BE256"/>
  <c r="BC256"/>
  <c r="BD256" s="1"/>
  <c r="BJ187"/>
  <c r="BI187"/>
  <c r="BE187"/>
  <c r="BC187"/>
  <c r="BD187" s="1"/>
  <c r="BJ221"/>
  <c r="BI221"/>
  <c r="BE221"/>
  <c r="BC221"/>
  <c r="BD221" s="1"/>
  <c r="BJ230"/>
  <c r="BI230"/>
  <c r="BE230"/>
  <c r="BC230"/>
  <c r="BD230" s="1"/>
  <c r="BJ236"/>
  <c r="BI236"/>
  <c r="BE236"/>
  <c r="BC236"/>
  <c r="BD236" s="1"/>
  <c r="BJ260"/>
  <c r="BI260"/>
  <c r="BE260"/>
  <c r="BC260"/>
  <c r="BD260" s="1"/>
  <c r="BJ234"/>
  <c r="BI234"/>
  <c r="BE234"/>
  <c r="BC234"/>
  <c r="BD234" s="1"/>
  <c r="BJ228"/>
  <c r="BI228"/>
  <c r="BE228"/>
  <c r="BC228"/>
  <c r="BD228" s="1"/>
  <c r="BJ252"/>
  <c r="BI252"/>
  <c r="BE252"/>
  <c r="BC252"/>
  <c r="BD252" s="1"/>
  <c r="BJ226"/>
  <c r="BI226"/>
  <c r="BE226"/>
  <c r="BC226"/>
  <c r="BD226" s="1"/>
  <c r="BJ208"/>
  <c r="BI208"/>
  <c r="BE208"/>
  <c r="BC208"/>
  <c r="BD208" s="1"/>
  <c r="BJ247"/>
  <c r="BI247"/>
  <c r="BE247"/>
  <c r="BC247"/>
  <c r="BD247" s="1"/>
  <c r="BJ254"/>
  <c r="BI254"/>
  <c r="BE254"/>
  <c r="BC254"/>
  <c r="BD254" s="1"/>
  <c r="BJ229"/>
  <c r="BI229"/>
  <c r="BE229"/>
  <c r="BC229"/>
  <c r="BD229" s="1"/>
  <c r="BJ257"/>
  <c r="BI257"/>
  <c r="BE257"/>
  <c r="BC257"/>
  <c r="BD257" s="1"/>
  <c r="BJ242"/>
  <c r="BI242"/>
  <c r="BE242"/>
  <c r="BC242"/>
  <c r="BD242" s="1"/>
  <c r="BJ199"/>
  <c r="BI199"/>
  <c r="BE199"/>
  <c r="BC199"/>
  <c r="BD199" s="1"/>
  <c r="BJ188"/>
  <c r="BI188"/>
  <c r="BE188"/>
  <c r="BC188"/>
  <c r="BD188" s="1"/>
  <c r="BJ189"/>
  <c r="BI189"/>
  <c r="BE189"/>
  <c r="BC189"/>
  <c r="BD189" s="1"/>
  <c r="BJ215"/>
  <c r="BI215"/>
  <c r="BE215"/>
  <c r="BC215"/>
  <c r="BD215" s="1"/>
  <c r="BJ214"/>
  <c r="BI214"/>
  <c r="BE214"/>
  <c r="BC214"/>
  <c r="BD214" s="1"/>
  <c r="BJ175"/>
  <c r="BI175"/>
  <c r="BE175"/>
  <c r="BC175"/>
  <c r="BD175" s="1"/>
  <c r="BJ172"/>
  <c r="BI172"/>
  <c r="BE172"/>
  <c r="BC172"/>
  <c r="BD172" s="1"/>
  <c r="BJ183"/>
  <c r="BI183"/>
  <c r="BE183"/>
  <c r="BC183"/>
  <c r="BD183" s="1"/>
  <c r="BJ253"/>
  <c r="BI253"/>
  <c r="BE253"/>
  <c r="BC253"/>
  <c r="BD253" s="1"/>
  <c r="BJ196"/>
  <c r="BI196"/>
  <c r="BE196"/>
  <c r="BC196"/>
  <c r="BD196" s="1"/>
  <c r="BJ223"/>
  <c r="BI223"/>
  <c r="BE223"/>
  <c r="BC223"/>
  <c r="BD223" s="1"/>
  <c r="BJ249"/>
  <c r="BI249"/>
  <c r="BE249"/>
  <c r="BC249"/>
  <c r="BD249" s="1"/>
  <c r="BJ243"/>
  <c r="BI243"/>
  <c r="BE243"/>
  <c r="BC243"/>
  <c r="BD243" s="1"/>
  <c r="BJ182"/>
  <c r="BI182"/>
  <c r="BE182"/>
  <c r="BC182"/>
  <c r="BD182" s="1"/>
  <c r="BJ168"/>
  <c r="BI168"/>
  <c r="BE168"/>
  <c r="BC168"/>
  <c r="BD168" s="1"/>
  <c r="BJ225"/>
  <c r="BI225"/>
  <c r="BE225"/>
  <c r="BC225"/>
  <c r="BD225" s="1"/>
  <c r="BJ258"/>
  <c r="BI258"/>
  <c r="BE258"/>
  <c r="BC258"/>
  <c r="BD258" s="1"/>
  <c r="BJ197"/>
  <c r="BI197"/>
  <c r="BE197"/>
  <c r="BC197"/>
  <c r="BD197" s="1"/>
  <c r="BJ255"/>
  <c r="BI255"/>
  <c r="BE255"/>
  <c r="BC255"/>
  <c r="BD255" s="1"/>
  <c r="BJ209"/>
  <c r="BI209"/>
  <c r="BE209"/>
  <c r="BC209"/>
  <c r="BD209" s="1"/>
  <c r="BJ217"/>
  <c r="BI217"/>
  <c r="BE217"/>
  <c r="BC217"/>
  <c r="BD217" s="1"/>
  <c r="BJ202"/>
  <c r="BI202"/>
  <c r="BE202"/>
  <c r="BC202"/>
  <c r="BD202" s="1"/>
  <c r="BJ169"/>
  <c r="BI169"/>
  <c r="BE169"/>
  <c r="BC169"/>
  <c r="BD169" s="1"/>
  <c r="BJ181"/>
  <c r="BI181"/>
  <c r="BE181"/>
  <c r="BC181"/>
  <c r="BD181" s="1"/>
  <c r="BJ177"/>
  <c r="BI177"/>
  <c r="BE177"/>
  <c r="BC177"/>
  <c r="BD177" s="1"/>
  <c r="BJ174"/>
  <c r="BI174"/>
  <c r="BE174"/>
  <c r="BC174"/>
  <c r="BD174" s="1"/>
  <c r="BJ185"/>
  <c r="BI185"/>
  <c r="BE185"/>
  <c r="BC185"/>
  <c r="BD185" s="1"/>
  <c r="BJ173"/>
  <c r="BI173"/>
  <c r="BE173"/>
  <c r="BC173"/>
  <c r="BD173" s="1"/>
  <c r="BJ190"/>
  <c r="BI190"/>
  <c r="BE190"/>
  <c r="BC190"/>
  <c r="BD190" s="1"/>
  <c r="BJ251"/>
  <c r="BI251"/>
  <c r="BE251"/>
  <c r="BC251"/>
  <c r="BD251" s="1"/>
  <c r="BJ235"/>
  <c r="BI235"/>
  <c r="BE235"/>
  <c r="BC235"/>
  <c r="BD235" s="1"/>
  <c r="BJ180"/>
  <c r="BI180"/>
  <c r="BE180"/>
  <c r="BC180"/>
  <c r="BD180" s="1"/>
  <c r="BJ204"/>
  <c r="BI204"/>
  <c r="BE204"/>
  <c r="BC204"/>
  <c r="BD204" s="1"/>
  <c r="BJ205"/>
  <c r="BI205"/>
  <c r="BE205"/>
  <c r="BC205"/>
  <c r="BD205" s="1"/>
  <c r="BJ227"/>
  <c r="BI227"/>
  <c r="BE227"/>
  <c r="BC227"/>
  <c r="BD227" s="1"/>
  <c r="BJ193"/>
  <c r="BI193"/>
  <c r="BE193"/>
  <c r="BC193"/>
  <c r="BD193" s="1"/>
  <c r="BJ250"/>
  <c r="BI250"/>
  <c r="BE250"/>
  <c r="BC250"/>
  <c r="BD250" s="1"/>
  <c r="BJ233"/>
  <c r="BI233"/>
  <c r="BE233"/>
  <c r="BC233"/>
  <c r="BD233" s="1"/>
  <c r="BJ232"/>
  <c r="BI232"/>
  <c r="BE232"/>
  <c r="BC232"/>
  <c r="BD232" s="1"/>
  <c r="BJ218"/>
  <c r="BI218"/>
  <c r="BE218"/>
  <c r="BC218"/>
  <c r="BD218" s="1"/>
  <c r="BJ211"/>
  <c r="BI211"/>
  <c r="BE211"/>
  <c r="BC211"/>
  <c r="BD211" s="1"/>
  <c r="BJ198"/>
  <c r="BI198"/>
  <c r="BE198"/>
  <c r="BC198"/>
  <c r="BD198" s="1"/>
  <c r="BJ207"/>
  <c r="BI207"/>
  <c r="BE207"/>
  <c r="BC207"/>
  <c r="BD207" s="1"/>
  <c r="BJ76"/>
  <c r="BI76"/>
  <c r="BE76"/>
  <c r="BC76"/>
  <c r="BD76" s="1"/>
  <c r="BJ44"/>
  <c r="BI44"/>
  <c r="BE44"/>
  <c r="BC44"/>
  <c r="BD44" s="1"/>
  <c r="BJ68"/>
  <c r="BI68"/>
  <c r="BE68"/>
  <c r="BC68"/>
  <c r="BD68" s="1"/>
  <c r="BJ75"/>
  <c r="BI75"/>
  <c r="BE75"/>
  <c r="BC75"/>
  <c r="BD75" s="1"/>
  <c r="BJ31"/>
  <c r="BI31"/>
  <c r="BE31"/>
  <c r="BC31"/>
  <c r="BD31" s="1"/>
  <c r="BJ27"/>
  <c r="BI27"/>
  <c r="BE27"/>
  <c r="BC27"/>
  <c r="BD27" s="1"/>
  <c r="BJ19"/>
  <c r="BI19"/>
  <c r="BE19"/>
  <c r="BC19"/>
  <c r="BD19" s="1"/>
  <c r="BJ45"/>
  <c r="BI45"/>
  <c r="BE45"/>
  <c r="BC45"/>
  <c r="BD45" s="1"/>
  <c r="BJ60"/>
  <c r="BI60"/>
  <c r="BE60"/>
  <c r="BC60"/>
  <c r="BD60" s="1"/>
  <c r="BJ63"/>
  <c r="BI63"/>
  <c r="BE63"/>
  <c r="BC63"/>
  <c r="BD63" s="1"/>
  <c r="BJ18"/>
  <c r="BI18"/>
  <c r="BE18"/>
  <c r="BC18"/>
  <c r="BD18" s="1"/>
  <c r="BJ21"/>
  <c r="BI21"/>
  <c r="BE21"/>
  <c r="BC21"/>
  <c r="BD21" s="1"/>
  <c r="BJ64"/>
  <c r="BI64"/>
  <c r="BE64"/>
  <c r="BC64"/>
  <c r="BD64" s="1"/>
  <c r="BC248"/>
  <c r="BD248" s="1"/>
  <c r="BE248"/>
  <c r="BI248"/>
  <c r="BJ248"/>
  <c r="BC186"/>
  <c r="BD186" s="1"/>
  <c r="BE186"/>
  <c r="BI186"/>
  <c r="BJ186"/>
  <c r="BJ59"/>
  <c r="BI59"/>
  <c r="BE59"/>
  <c r="BC59"/>
  <c r="BD59" s="1"/>
  <c r="BJ57"/>
  <c r="BI57"/>
  <c r="BE57"/>
  <c r="BC57"/>
  <c r="BD57" s="1"/>
  <c r="BJ67"/>
  <c r="BI67"/>
  <c r="BE67"/>
  <c r="BC67"/>
  <c r="BD67" s="1"/>
  <c r="BJ41"/>
  <c r="BI41"/>
  <c r="BE41"/>
  <c r="BC41"/>
  <c r="BD41" s="1"/>
  <c r="BJ34"/>
  <c r="BI34"/>
  <c r="BE34"/>
  <c r="BC34"/>
  <c r="BD34" s="1"/>
  <c r="BJ23"/>
  <c r="BI23"/>
  <c r="BE23"/>
  <c r="BC23"/>
  <c r="BD23" s="1"/>
  <c r="BJ42"/>
  <c r="BI42"/>
  <c r="BE42"/>
  <c r="BC42"/>
  <c r="BD42" s="1"/>
  <c r="BJ50"/>
  <c r="BI50"/>
  <c r="BE50"/>
  <c r="BC50"/>
  <c r="BD50" s="1"/>
  <c r="BJ29"/>
  <c r="BI29"/>
  <c r="BE29"/>
  <c r="BC29"/>
  <c r="BD29" s="1"/>
  <c r="BJ47"/>
  <c r="BI47"/>
  <c r="BE47"/>
  <c r="BC47"/>
  <c r="BD47" s="1"/>
  <c r="BJ28"/>
  <c r="BI28"/>
  <c r="BE28"/>
  <c r="BC28"/>
  <c r="BD28" s="1"/>
  <c r="BJ51"/>
  <c r="BI51"/>
  <c r="BE51"/>
  <c r="BC51"/>
  <c r="BD51" s="1"/>
  <c r="BJ22"/>
  <c r="BI22"/>
  <c r="BE22"/>
  <c r="BC22"/>
  <c r="BD22" s="1"/>
  <c r="BJ72"/>
  <c r="BI72"/>
  <c r="BE72"/>
  <c r="BC72"/>
  <c r="BD72" s="1"/>
  <c r="BJ73"/>
  <c r="BI73"/>
  <c r="BE73"/>
  <c r="BC73"/>
  <c r="BD73" s="1"/>
  <c r="BJ55"/>
  <c r="BI55"/>
  <c r="BE55"/>
  <c r="BC55"/>
  <c r="BD55" s="1"/>
  <c r="BJ178"/>
  <c r="BI178"/>
  <c r="BE178"/>
  <c r="BC178"/>
  <c r="BD178" s="1"/>
  <c r="BJ201"/>
  <c r="BI201"/>
  <c r="BE201"/>
  <c r="BC201"/>
  <c r="BD201" s="1"/>
  <c r="BJ176"/>
  <c r="BI176"/>
  <c r="BE176"/>
  <c r="BC176"/>
  <c r="BD176" s="1"/>
  <c r="BJ231"/>
  <c r="BI231"/>
  <c r="BE231"/>
  <c r="BC231"/>
  <c r="BD231" s="1"/>
  <c r="BJ191"/>
  <c r="BI191"/>
  <c r="BE191"/>
  <c r="BC191"/>
  <c r="BD191" s="1"/>
  <c r="BJ245"/>
  <c r="BI245"/>
  <c r="BE245"/>
  <c r="BC245"/>
  <c r="BD245" s="1"/>
  <c r="BJ238"/>
  <c r="BI238"/>
  <c r="BE238"/>
  <c r="BC238"/>
  <c r="BD238" s="1"/>
  <c r="BJ195"/>
  <c r="BI195"/>
  <c r="BE195"/>
  <c r="BC195"/>
  <c r="BD195" s="1"/>
  <c r="BJ237"/>
  <c r="BI237"/>
  <c r="BE237"/>
  <c r="BC237"/>
  <c r="BD237" s="1"/>
  <c r="BJ210"/>
  <c r="BI210"/>
  <c r="BE210"/>
  <c r="BC210"/>
  <c r="BD210" s="1"/>
  <c r="BJ194"/>
  <c r="BI194"/>
  <c r="BE194"/>
  <c r="BC194"/>
  <c r="BD194" s="1"/>
  <c r="BJ203"/>
  <c r="BI203"/>
  <c r="BE203"/>
  <c r="BC203"/>
  <c r="BD203" s="1"/>
  <c r="BC65"/>
  <c r="BD65" s="1"/>
  <c r="BE65"/>
  <c r="BI65"/>
  <c r="BJ65"/>
  <c r="BC25"/>
  <c r="BD25" s="1"/>
  <c r="BE25"/>
  <c r="BI25"/>
  <c r="BJ25"/>
  <c r="BC16"/>
  <c r="BD16" s="1"/>
  <c r="BE16"/>
  <c r="BI16"/>
  <c r="BJ16"/>
  <c r="BC74"/>
  <c r="BD74" s="1"/>
  <c r="BE74"/>
  <c r="BI74"/>
  <c r="BJ74"/>
  <c r="BC69"/>
  <c r="BD69" s="1"/>
  <c r="BE69"/>
  <c r="BI69"/>
  <c r="BJ69"/>
  <c r="BC17"/>
  <c r="BD17" s="1"/>
  <c r="BE17"/>
  <c r="BI17"/>
  <c r="BJ17"/>
  <c r="BC56"/>
  <c r="BD56" s="1"/>
  <c r="BE56"/>
  <c r="BI56"/>
  <c r="BJ56"/>
  <c r="BC70"/>
  <c r="BD70" s="1"/>
  <c r="BE70"/>
  <c r="BI70"/>
  <c r="BJ70"/>
  <c r="BC40"/>
  <c r="BD40" s="1"/>
  <c r="BE40"/>
  <c r="BI40"/>
  <c r="BJ40"/>
  <c r="BC24"/>
  <c r="BD24" s="1"/>
  <c r="BE24"/>
  <c r="BI24"/>
  <c r="BJ24"/>
  <c r="BC62"/>
  <c r="BD62" s="1"/>
  <c r="BE62"/>
  <c r="BI62"/>
  <c r="BJ62"/>
  <c r="BC77"/>
  <c r="BD77" s="1"/>
  <c r="BE77"/>
  <c r="BI77"/>
  <c r="BJ77"/>
  <c r="BC15"/>
  <c r="BD15" s="1"/>
  <c r="BE15"/>
  <c r="BI15"/>
  <c r="BJ15"/>
  <c r="BC33"/>
  <c r="BD33" s="1"/>
  <c r="BE33"/>
  <c r="BI33"/>
  <c r="BJ33"/>
  <c r="BC53"/>
  <c r="BD53" s="1"/>
  <c r="BE53"/>
  <c r="BI53"/>
  <c r="BJ53"/>
  <c r="BC26"/>
  <c r="BD26" s="1"/>
  <c r="BE26"/>
  <c r="BI26"/>
  <c r="BJ26"/>
  <c r="BC43"/>
  <c r="BD43" s="1"/>
  <c r="BE43"/>
  <c r="BI43"/>
  <c r="BJ43"/>
  <c r="BC38"/>
  <c r="BD38" s="1"/>
  <c r="BE38"/>
  <c r="BI38"/>
  <c r="BJ38"/>
  <c r="BC46"/>
  <c r="BD46" s="1"/>
  <c r="BE46"/>
  <c r="BI46"/>
  <c r="BJ46"/>
  <c r="BC52"/>
  <c r="BD52" s="1"/>
  <c r="BE52"/>
  <c r="BI52"/>
  <c r="BJ52"/>
  <c r="BC54"/>
  <c r="BD54" s="1"/>
  <c r="BE54"/>
  <c r="BI54"/>
  <c r="BJ54"/>
  <c r="BC39"/>
  <c r="BD39" s="1"/>
  <c r="BE39"/>
  <c r="BI39"/>
  <c r="BJ39"/>
  <c r="BC61"/>
  <c r="BD61" s="1"/>
  <c r="BE61"/>
  <c r="BI61"/>
  <c r="BJ61"/>
  <c r="BC71"/>
  <c r="BD71" s="1"/>
  <c r="BE71"/>
  <c r="BI71"/>
  <c r="BJ71"/>
  <c r="BC30"/>
  <c r="BD30" s="1"/>
  <c r="BE30"/>
  <c r="BI30"/>
  <c r="BJ30"/>
  <c r="BC37"/>
  <c r="BD37" s="1"/>
  <c r="BE37"/>
  <c r="BI37"/>
  <c r="BJ37"/>
  <c r="BC36"/>
  <c r="BD36" s="1"/>
  <c r="BE36"/>
  <c r="BI36"/>
  <c r="BJ36"/>
  <c r="BC49"/>
  <c r="BD49" s="1"/>
  <c r="BE49"/>
  <c r="BI49"/>
  <c r="BJ49"/>
  <c r="BC48"/>
  <c r="BD48" s="1"/>
  <c r="BE48"/>
  <c r="BI48"/>
  <c r="BJ48"/>
  <c r="BC35"/>
  <c r="BD35" s="1"/>
  <c r="BE35"/>
  <c r="BI35"/>
  <c r="BJ35"/>
  <c r="BC58"/>
  <c r="BD58" s="1"/>
  <c r="BE58"/>
  <c r="BI58"/>
  <c r="BJ58"/>
  <c r="BC20"/>
  <c r="BD20" s="1"/>
  <c r="BE20"/>
  <c r="BI20"/>
  <c r="BJ20"/>
  <c r="BC32"/>
  <c r="BD32" s="1"/>
  <c r="BE32"/>
  <c r="BI32"/>
  <c r="BJ32"/>
  <c r="BC66"/>
  <c r="BD66" s="1"/>
  <c r="BE66"/>
  <c r="BI66"/>
  <c r="BJ66"/>
  <c r="BK22" l="1"/>
  <c r="BL22" s="1"/>
  <c r="BK28"/>
  <c r="BL28" s="1"/>
  <c r="BK47"/>
  <c r="BL47" s="1"/>
  <c r="BK29"/>
  <c r="BL29" s="1"/>
  <c r="BK50"/>
  <c r="BL50" s="1"/>
  <c r="BK42"/>
  <c r="BL42" s="1"/>
  <c r="BK23"/>
  <c r="BL23" s="1"/>
  <c r="BK34"/>
  <c r="BL34" s="1"/>
  <c r="BK41"/>
  <c r="BL41" s="1"/>
  <c r="BK64"/>
  <c r="BL64" s="1"/>
  <c r="BK21"/>
  <c r="BL21" s="1"/>
  <c r="BK18"/>
  <c r="BL18" s="1"/>
  <c r="BK19"/>
  <c r="BL19" s="1"/>
  <c r="BK31"/>
  <c r="BL31" s="1"/>
  <c r="BK44"/>
  <c r="BL44" s="1"/>
  <c r="BK198"/>
  <c r="BL198" s="1"/>
  <c r="BK218"/>
  <c r="BL218" s="1"/>
  <c r="BK193"/>
  <c r="BL193" s="1"/>
  <c r="BK205"/>
  <c r="BL205" s="1"/>
  <c r="BK204"/>
  <c r="BL204" s="1"/>
  <c r="BK180"/>
  <c r="BL180" s="1"/>
  <c r="BK173"/>
  <c r="BL173" s="1"/>
  <c r="BK185"/>
  <c r="BL185" s="1"/>
  <c r="BK174"/>
  <c r="BL174" s="1"/>
  <c r="BK177"/>
  <c r="BL177" s="1"/>
  <c r="BK181"/>
  <c r="BL181" s="1"/>
  <c r="BK169"/>
  <c r="BL169" s="1"/>
  <c r="BK202"/>
  <c r="BL202" s="1"/>
  <c r="BK187"/>
  <c r="BL187" s="1"/>
  <c r="BK220"/>
  <c r="BL220" s="1"/>
  <c r="BK209"/>
  <c r="BL209" s="1"/>
  <c r="BK168"/>
  <c r="BL168" s="1"/>
  <c r="BK183"/>
  <c r="BL183" s="1"/>
  <c r="BK172"/>
  <c r="BL172" s="1"/>
  <c r="BK175"/>
  <c r="BL175" s="1"/>
  <c r="BK214"/>
  <c r="BL214" s="1"/>
  <c r="BK215"/>
  <c r="BL215" s="1"/>
  <c r="BK189"/>
  <c r="BL189" s="1"/>
  <c r="BK188"/>
  <c r="BL188" s="1"/>
  <c r="BK199"/>
  <c r="BL199" s="1"/>
  <c r="BK242"/>
  <c r="BL242" s="1"/>
  <c r="BK78"/>
  <c r="BL78" s="1"/>
  <c r="BM78" s="1"/>
  <c r="BK68"/>
  <c r="BL68" s="1"/>
  <c r="BM68" s="1"/>
  <c r="BK76"/>
  <c r="BL76" s="1"/>
  <c r="BM76" s="1"/>
  <c r="BM44"/>
  <c r="BK75"/>
  <c r="BL75" s="1"/>
  <c r="BM75" s="1"/>
  <c r="BM31"/>
  <c r="BK27"/>
  <c r="BL27" s="1"/>
  <c r="BM27" s="1"/>
  <c r="BM19"/>
  <c r="BK45"/>
  <c r="BL45" s="1"/>
  <c r="BM45" s="1"/>
  <c r="BK60"/>
  <c r="BL60" s="1"/>
  <c r="BM60" s="1"/>
  <c r="BK63"/>
  <c r="BL63" s="1"/>
  <c r="BM63" s="1"/>
  <c r="BM18"/>
  <c r="BM21"/>
  <c r="BM64"/>
  <c r="BK59"/>
  <c r="BL59" s="1"/>
  <c r="BM59" s="1"/>
  <c r="BK57"/>
  <c r="BL57" s="1"/>
  <c r="BM57" s="1"/>
  <c r="BK67"/>
  <c r="BL67" s="1"/>
  <c r="BM67" s="1"/>
  <c r="BM41"/>
  <c r="BM34"/>
  <c r="BM23"/>
  <c r="BM42"/>
  <c r="BM50"/>
  <c r="BM29"/>
  <c r="BM47"/>
  <c r="BM28"/>
  <c r="BK51"/>
  <c r="BL51" s="1"/>
  <c r="BM51" s="1"/>
  <c r="BM22"/>
  <c r="BK72"/>
  <c r="BL72" s="1"/>
  <c r="BM72" s="1"/>
  <c r="BK73"/>
  <c r="BL73" s="1"/>
  <c r="BM73" s="1"/>
  <c r="BK55"/>
  <c r="BL55" s="1"/>
  <c r="BM55" s="1"/>
  <c r="BK222"/>
  <c r="BL222" s="1"/>
  <c r="BK179"/>
  <c r="BL179" s="1"/>
  <c r="BK184"/>
  <c r="BL184" s="1"/>
  <c r="BK206"/>
  <c r="BL206" s="1"/>
  <c r="BK213"/>
  <c r="BL213" s="1"/>
  <c r="BK192"/>
  <c r="BL192" s="1"/>
  <c r="BK224"/>
  <c r="BL224" s="1"/>
  <c r="BK170"/>
  <c r="BL170" s="1"/>
  <c r="BK171"/>
  <c r="BL171" s="1"/>
  <c r="BM171" s="1"/>
  <c r="BK259"/>
  <c r="BL259" s="1"/>
  <c r="BM259" s="1"/>
  <c r="BM170"/>
  <c r="BK216"/>
  <c r="BL216" s="1"/>
  <c r="BM216" s="1"/>
  <c r="BM224"/>
  <c r="BK240"/>
  <c r="BL240" s="1"/>
  <c r="BM240" s="1"/>
  <c r="BK246"/>
  <c r="BL246" s="1"/>
  <c r="BM246" s="1"/>
  <c r="BK244"/>
  <c r="BL244" s="1"/>
  <c r="BM244" s="1"/>
  <c r="BK212"/>
  <c r="BL212" s="1"/>
  <c r="BK200"/>
  <c r="BL200" s="1"/>
  <c r="BM212"/>
  <c r="BM200"/>
  <c r="BK241"/>
  <c r="BL241" s="1"/>
  <c r="BM241" s="1"/>
  <c r="BK239"/>
  <c r="BL239" s="1"/>
  <c r="BM239" s="1"/>
  <c r="BM192"/>
  <c r="BM213"/>
  <c r="BM206"/>
  <c r="BM184"/>
  <c r="BM179"/>
  <c r="BM222"/>
  <c r="BM220"/>
  <c r="BK219"/>
  <c r="BL219" s="1"/>
  <c r="BM219" s="1"/>
  <c r="BK256"/>
  <c r="BL256" s="1"/>
  <c r="BM256" s="1"/>
  <c r="BM187"/>
  <c r="BK221"/>
  <c r="BL221" s="1"/>
  <c r="BM221" s="1"/>
  <c r="BK230"/>
  <c r="BL230" s="1"/>
  <c r="BM230" s="1"/>
  <c r="BK236"/>
  <c r="BL236" s="1"/>
  <c r="BM236" s="1"/>
  <c r="BK260"/>
  <c r="BL260" s="1"/>
  <c r="BM260" s="1"/>
  <c r="BK234"/>
  <c r="BL234" s="1"/>
  <c r="BM234" s="1"/>
  <c r="BK228"/>
  <c r="BL228" s="1"/>
  <c r="BM228" s="1"/>
  <c r="BK252"/>
  <c r="BL252" s="1"/>
  <c r="BM252" s="1"/>
  <c r="BK226"/>
  <c r="BL226" s="1"/>
  <c r="BM226" s="1"/>
  <c r="BK208"/>
  <c r="BL208" s="1"/>
  <c r="BM208" s="1"/>
  <c r="BK247"/>
  <c r="BL247" s="1"/>
  <c r="BM247" s="1"/>
  <c r="BK254"/>
  <c r="BL254" s="1"/>
  <c r="BM254" s="1"/>
  <c r="BK229"/>
  <c r="BL229" s="1"/>
  <c r="BM229" s="1"/>
  <c r="BK257"/>
  <c r="BL257" s="1"/>
  <c r="BM257" s="1"/>
  <c r="BM242"/>
  <c r="BM199"/>
  <c r="BM188"/>
  <c r="BM189"/>
  <c r="BM215"/>
  <c r="BM214"/>
  <c r="BM175"/>
  <c r="BM172"/>
  <c r="BM183"/>
  <c r="BK253"/>
  <c r="BL253" s="1"/>
  <c r="BM253" s="1"/>
  <c r="BK196"/>
  <c r="BL196" s="1"/>
  <c r="BM196" s="1"/>
  <c r="BK223"/>
  <c r="BL223" s="1"/>
  <c r="BM223" s="1"/>
  <c r="BK249"/>
  <c r="BL249" s="1"/>
  <c r="BM249" s="1"/>
  <c r="BK243"/>
  <c r="BL243" s="1"/>
  <c r="BM243" s="1"/>
  <c r="BK182"/>
  <c r="BL182" s="1"/>
  <c r="BM182" s="1"/>
  <c r="BM168"/>
  <c r="BK225"/>
  <c r="BL225" s="1"/>
  <c r="BM225" s="1"/>
  <c r="BK258"/>
  <c r="BL258" s="1"/>
  <c r="BM258" s="1"/>
  <c r="BK197"/>
  <c r="BL197" s="1"/>
  <c r="BM197" s="1"/>
  <c r="BK255"/>
  <c r="BL255" s="1"/>
  <c r="BM255" s="1"/>
  <c r="BM209"/>
  <c r="BK217"/>
  <c r="BL217" s="1"/>
  <c r="BM217" s="1"/>
  <c r="BM202"/>
  <c r="BM169"/>
  <c r="BM181"/>
  <c r="BM177"/>
  <c r="BM174"/>
  <c r="BM185"/>
  <c r="BM173"/>
  <c r="BK190"/>
  <c r="BL190" s="1"/>
  <c r="BM190" s="1"/>
  <c r="BK251"/>
  <c r="BL251" s="1"/>
  <c r="BK235"/>
  <c r="BL235" s="1"/>
  <c r="BM235" s="1"/>
  <c r="BM180"/>
  <c r="BM204"/>
  <c r="BM205"/>
  <c r="BK227"/>
  <c r="BL227" s="1"/>
  <c r="BM227" s="1"/>
  <c r="BM193"/>
  <c r="BK250"/>
  <c r="BL250" s="1"/>
  <c r="BM250" s="1"/>
  <c r="BK233"/>
  <c r="BL233" s="1"/>
  <c r="BM233" s="1"/>
  <c r="BK232"/>
  <c r="BL232" s="1"/>
  <c r="BM232" s="1"/>
  <c r="BM218"/>
  <c r="BK211"/>
  <c r="BL211" s="1"/>
  <c r="BM211" s="1"/>
  <c r="BM198"/>
  <c r="BK207"/>
  <c r="BL207" s="1"/>
  <c r="BM207" s="1"/>
  <c r="BM251"/>
  <c r="BK186"/>
  <c r="BL186" s="1"/>
  <c r="BM186" s="1"/>
  <c r="BK248"/>
  <c r="BL248" s="1"/>
  <c r="BM248" s="1"/>
  <c r="BK66"/>
  <c r="BL66" s="1"/>
  <c r="BM66" s="1"/>
  <c r="BK32"/>
  <c r="BL32" s="1"/>
  <c r="BK58"/>
  <c r="BL58" s="1"/>
  <c r="BK35"/>
  <c r="BL35" s="1"/>
  <c r="BM35" s="1"/>
  <c r="BK48"/>
  <c r="BL48" s="1"/>
  <c r="BM48" s="1"/>
  <c r="BK49"/>
  <c r="BL49" s="1"/>
  <c r="BM49" s="1"/>
  <c r="BK36"/>
  <c r="BL36" s="1"/>
  <c r="BK30"/>
  <c r="BL30" s="1"/>
  <c r="BM30" s="1"/>
  <c r="BK71"/>
  <c r="BL71" s="1"/>
  <c r="BM71" s="1"/>
  <c r="BK61"/>
  <c r="BL61" s="1"/>
  <c r="BM61" s="1"/>
  <c r="BK39"/>
  <c r="BL39" s="1"/>
  <c r="BM39" s="1"/>
  <c r="BK54"/>
  <c r="BL54" s="1"/>
  <c r="BM54" s="1"/>
  <c r="BK52"/>
  <c r="BL52" s="1"/>
  <c r="BK46"/>
  <c r="BL46" s="1"/>
  <c r="BM46" s="1"/>
  <c r="BK38"/>
  <c r="BL38" s="1"/>
  <c r="BM38" s="1"/>
  <c r="BK43"/>
  <c r="BL43" s="1"/>
  <c r="BM43" s="1"/>
  <c r="BK53"/>
  <c r="BL53" s="1"/>
  <c r="BM53" s="1"/>
  <c r="BK33"/>
  <c r="BL33" s="1"/>
  <c r="BM33" s="1"/>
  <c r="BK77"/>
  <c r="BL77" s="1"/>
  <c r="BM77" s="1"/>
  <c r="BK62"/>
  <c r="BL62" s="1"/>
  <c r="BM62" s="1"/>
  <c r="BK24"/>
  <c r="BL24" s="1"/>
  <c r="BM24" s="1"/>
  <c r="BK40"/>
  <c r="BL40" s="1"/>
  <c r="BM40" s="1"/>
  <c r="BK70"/>
  <c r="BL70" s="1"/>
  <c r="BM70" s="1"/>
  <c r="BK56"/>
  <c r="BL56" s="1"/>
  <c r="BM56" s="1"/>
  <c r="BK17"/>
  <c r="BL17" s="1"/>
  <c r="BM17" s="1"/>
  <c r="BK69"/>
  <c r="BL69" s="1"/>
  <c r="BM69" s="1"/>
  <c r="BK16"/>
  <c r="BL16" s="1"/>
  <c r="BM16" s="1"/>
  <c r="BK25"/>
  <c r="BL25" s="1"/>
  <c r="BK65"/>
  <c r="BL65" s="1"/>
  <c r="BM65" s="1"/>
  <c r="BK194"/>
  <c r="BL194" s="1"/>
  <c r="BK195"/>
  <c r="BL195" s="1"/>
  <c r="BM195" s="1"/>
  <c r="BK231"/>
  <c r="BL231" s="1"/>
  <c r="BM231" s="1"/>
  <c r="BM36"/>
  <c r="BM25"/>
  <c r="BK178"/>
  <c r="BL178" s="1"/>
  <c r="BM178" s="1"/>
  <c r="BK201"/>
  <c r="BL201" s="1"/>
  <c r="BM201" s="1"/>
  <c r="BK176"/>
  <c r="BL176" s="1"/>
  <c r="BM176" s="1"/>
  <c r="BM32"/>
  <c r="BK191"/>
  <c r="BL191" s="1"/>
  <c r="BM191" s="1"/>
  <c r="BK245"/>
  <c r="BL245" s="1"/>
  <c r="BM245" s="1"/>
  <c r="BK238"/>
  <c r="BL238" s="1"/>
  <c r="BM238" s="1"/>
  <c r="BK20"/>
  <c r="BL20" s="1"/>
  <c r="BM20" s="1"/>
  <c r="BM58"/>
  <c r="BK37"/>
  <c r="BL37" s="1"/>
  <c r="BM37" s="1"/>
  <c r="BM52"/>
  <c r="BK15"/>
  <c r="BL15" s="1"/>
  <c r="BM15" s="1"/>
  <c r="BK74"/>
  <c r="BL74" s="1"/>
  <c r="BM74" s="1"/>
  <c r="BK210"/>
  <c r="BL210" s="1"/>
  <c r="BM210" s="1"/>
  <c r="BM194"/>
  <c r="BK203"/>
  <c r="BL203" s="1"/>
  <c r="BM203" s="1"/>
  <c r="BK237"/>
  <c r="BL237" s="1"/>
  <c r="BM237" s="1"/>
  <c r="BK26"/>
  <c r="BL26" s="1"/>
  <c r="BM26" s="1"/>
</calcChain>
</file>

<file path=xl/comments1.xml><?xml version="1.0" encoding="utf-8"?>
<comments xmlns="http://schemas.openxmlformats.org/spreadsheetml/2006/main">
  <authors>
    <author>SWEET</author>
  </authors>
  <commentList>
    <comment ref="B78" authorId="0">
      <text>
        <r>
          <rPr>
            <b/>
            <sz val="8"/>
            <color indexed="81"/>
            <rFont val="Tahoma"/>
          </rPr>
          <t>SWEET:</t>
        </r>
        <r>
          <rPr>
            <sz val="8"/>
            <color indexed="81"/>
            <rFont val="Tahoma"/>
          </rPr>
          <t xml:space="preserve">
عدم تطابق التخصص</t>
        </r>
      </text>
    </comment>
    <comment ref="B170" authorId="0">
      <text>
        <r>
          <rPr>
            <b/>
            <sz val="8"/>
            <color indexed="81"/>
            <rFont val="Tahoma"/>
          </rPr>
          <t>SWEET:</t>
        </r>
        <r>
          <rPr>
            <sz val="8"/>
            <color indexed="81"/>
            <rFont val="Tahoma"/>
          </rPr>
          <t xml:space="preserve">
خاص</t>
        </r>
      </text>
    </comment>
    <comment ref="B193" authorId="0">
      <text>
        <r>
          <rPr>
            <b/>
            <sz val="8"/>
            <color indexed="81"/>
            <rFont val="Tahoma"/>
          </rPr>
          <t>SWEET:</t>
        </r>
        <r>
          <rPr>
            <sz val="8"/>
            <color indexed="81"/>
            <rFont val="Tahoma"/>
          </rPr>
          <t xml:space="preserve">
خاص</t>
        </r>
      </text>
    </comment>
  </commentList>
</comments>
</file>

<file path=xl/sharedStrings.xml><?xml version="1.0" encoding="utf-8"?>
<sst xmlns="http://schemas.openxmlformats.org/spreadsheetml/2006/main" count="472" uniqueCount="317">
  <si>
    <t>كلية العلوم الاقتصادية وعلوم التسيير</t>
  </si>
  <si>
    <t>الرقم</t>
  </si>
  <si>
    <t>رقم التسجيل</t>
  </si>
  <si>
    <t>مكان الازدياد</t>
  </si>
  <si>
    <t>الاسم</t>
  </si>
  <si>
    <t>السداسي 1</t>
  </si>
  <si>
    <t>السداسي 2</t>
  </si>
  <si>
    <t>السداسي 4</t>
  </si>
  <si>
    <t>الجمهورية الجزائرية الديمقراطية الشعبية</t>
  </si>
  <si>
    <t>الوحدة الاستكشافية</t>
  </si>
  <si>
    <t>السداسي 5</t>
  </si>
  <si>
    <t>السداسي 6</t>
  </si>
  <si>
    <t>معدل السنة</t>
  </si>
  <si>
    <t>ع.و المكتسبة</t>
  </si>
  <si>
    <t>ع الوحدات</t>
  </si>
  <si>
    <t>السداسي3</t>
  </si>
  <si>
    <t xml:space="preserve"> الوحدة الاساسية</t>
  </si>
  <si>
    <t>عدد الوحدات المكتسبة</t>
  </si>
  <si>
    <t>وحدة المنهجية</t>
  </si>
  <si>
    <t>وزارة التعليـم العلـي والبحث العلمــــــي</t>
  </si>
  <si>
    <t>جامعـــــة باجــي مختــــــار –عنابـــــة</t>
  </si>
  <si>
    <t>قســم علوم التسييــر</t>
  </si>
  <si>
    <t>معدل الترتيب</t>
  </si>
  <si>
    <t>التاريخ</t>
  </si>
  <si>
    <t>(R+D)/2</t>
  </si>
  <si>
    <t>S/4</t>
  </si>
  <si>
    <t>(R+D)/2 +S/4</t>
  </si>
  <si>
    <t>1-0,04*(R+D)/2 +S/4</t>
  </si>
  <si>
    <t>ع الوحدات س1</t>
  </si>
  <si>
    <t>ع الوحدات س2</t>
  </si>
  <si>
    <t>ع الوحدات س3</t>
  </si>
  <si>
    <t>ع الوحدات س4</t>
  </si>
  <si>
    <t>ع الوحدات س5</t>
  </si>
  <si>
    <t>ع الوحدات س6</t>
  </si>
  <si>
    <t>السنة الجامعية</t>
  </si>
  <si>
    <t>تاريخ الميلاد</t>
  </si>
  <si>
    <t>السنـــــــة الثالثــــــة</t>
  </si>
  <si>
    <t>السنــة الثانيــة</t>
  </si>
  <si>
    <t>السنـــة الاولـــى</t>
  </si>
  <si>
    <t>اللقب</t>
  </si>
  <si>
    <t>الولاية</t>
  </si>
  <si>
    <r>
      <rPr>
        <b/>
        <sz val="9"/>
        <color rgb="FFFF0000"/>
        <rFont val="Calibri"/>
        <family val="2"/>
        <scheme val="minor"/>
      </rPr>
      <t>R</t>
    </r>
    <r>
      <rPr>
        <b/>
        <sz val="9"/>
        <rFont val="Calibri"/>
        <family val="2"/>
        <scheme val="minor"/>
      </rPr>
      <t xml:space="preserve"> عدد السنوات </t>
    </r>
  </si>
  <si>
    <r>
      <rPr>
        <b/>
        <sz val="9"/>
        <color rgb="FFFF0000"/>
        <rFont val="Calibri"/>
        <family val="2"/>
        <scheme val="minor"/>
      </rPr>
      <t>D</t>
    </r>
    <r>
      <rPr>
        <b/>
        <sz val="9"/>
        <rFont val="Calibri"/>
        <family val="2"/>
        <scheme val="minor"/>
      </rPr>
      <t xml:space="preserve">النجاح بالتأخير </t>
    </r>
  </si>
  <si>
    <r>
      <rPr>
        <b/>
        <sz val="9"/>
        <color rgb="FFFF0000"/>
        <rFont val="Calibri"/>
        <family val="2"/>
        <scheme val="minor"/>
      </rPr>
      <t>S</t>
    </r>
    <r>
      <rPr>
        <b/>
        <sz val="9"/>
        <rFont val="Calibri"/>
        <family val="2"/>
        <scheme val="minor"/>
      </rPr>
      <t xml:space="preserve">  الاستدراك </t>
    </r>
  </si>
  <si>
    <t>MSE</t>
  </si>
  <si>
    <t>باكالوريا</t>
  </si>
  <si>
    <t>بوربيع</t>
  </si>
  <si>
    <t>سارة</t>
  </si>
  <si>
    <t>بوهجة</t>
  </si>
  <si>
    <t>هندة</t>
  </si>
  <si>
    <t>كسقار</t>
  </si>
  <si>
    <t>علي</t>
  </si>
  <si>
    <t>حمودة</t>
  </si>
  <si>
    <t>بوكزية</t>
  </si>
  <si>
    <t>ايمان</t>
  </si>
  <si>
    <t>حاطم</t>
  </si>
  <si>
    <t>آمال</t>
  </si>
  <si>
    <t>الهام</t>
  </si>
  <si>
    <t>بوعكاز</t>
  </si>
  <si>
    <t>أحسن</t>
  </si>
  <si>
    <t>لوراسي</t>
  </si>
  <si>
    <t>محمد لمين</t>
  </si>
  <si>
    <t>زاوايدية</t>
  </si>
  <si>
    <t>عبد القادر</t>
  </si>
  <si>
    <t>بولمعيز</t>
  </si>
  <si>
    <t>قضيلة</t>
  </si>
  <si>
    <t>خارف</t>
  </si>
  <si>
    <t>شهرزاد</t>
  </si>
  <si>
    <t>واعر</t>
  </si>
  <si>
    <t>راوية</t>
  </si>
  <si>
    <t>مصيبح</t>
  </si>
  <si>
    <t>محمد</t>
  </si>
  <si>
    <t>كعيبش</t>
  </si>
  <si>
    <t>نور الهدى</t>
  </si>
  <si>
    <t>العلوش</t>
  </si>
  <si>
    <t>صورية</t>
  </si>
  <si>
    <t>قيقش</t>
  </si>
  <si>
    <t>آمنة</t>
  </si>
  <si>
    <t>رماش</t>
  </si>
  <si>
    <t>أحلام</t>
  </si>
  <si>
    <t>بوكبير</t>
  </si>
  <si>
    <t>بسمة</t>
  </si>
  <si>
    <t>كحلوش</t>
  </si>
  <si>
    <t>ايناس</t>
  </si>
  <si>
    <t>بوعصيدة</t>
  </si>
  <si>
    <t>شهيناز</t>
  </si>
  <si>
    <t>بابوري</t>
  </si>
  <si>
    <t>فطيمة الزهرة</t>
  </si>
  <si>
    <t>لكحل</t>
  </si>
  <si>
    <t>وائل</t>
  </si>
  <si>
    <t>شارف</t>
  </si>
  <si>
    <t>رحمة</t>
  </si>
  <si>
    <t>بتيح</t>
  </si>
  <si>
    <t>مريم</t>
  </si>
  <si>
    <t>زرزاحي</t>
  </si>
  <si>
    <t>رقية</t>
  </si>
  <si>
    <t>ناصر</t>
  </si>
  <si>
    <t>نسرين</t>
  </si>
  <si>
    <t>بوعطيط</t>
  </si>
  <si>
    <t>سيد علي</t>
  </si>
  <si>
    <t>سويسي</t>
  </si>
  <si>
    <t>قطيمة الزهرة</t>
  </si>
  <si>
    <t>بحري</t>
  </si>
  <si>
    <t>أمال</t>
  </si>
  <si>
    <t>رحموني</t>
  </si>
  <si>
    <t>خليصة</t>
  </si>
  <si>
    <t>بومزراق</t>
  </si>
  <si>
    <t>فرنانة</t>
  </si>
  <si>
    <t>عصام</t>
  </si>
  <si>
    <t>مضايق</t>
  </si>
  <si>
    <t>يوسف</t>
  </si>
  <si>
    <t>جوادي</t>
  </si>
  <si>
    <t>رحامنية</t>
  </si>
  <si>
    <t>العيور</t>
  </si>
  <si>
    <t>زين العابدين</t>
  </si>
  <si>
    <t>هادف</t>
  </si>
  <si>
    <t>مرابط</t>
  </si>
  <si>
    <t>موات</t>
  </si>
  <si>
    <t>أحمد</t>
  </si>
  <si>
    <t>خلفة ساهل</t>
  </si>
  <si>
    <t>زين الدين</t>
  </si>
  <si>
    <t>بوعزيز</t>
  </si>
  <si>
    <t>بولشفار</t>
  </si>
  <si>
    <t>بولوسخ</t>
  </si>
  <si>
    <t>ليلى</t>
  </si>
  <si>
    <t>أحمد سعيد</t>
  </si>
  <si>
    <t>بن جامع</t>
  </si>
  <si>
    <t>خولة</t>
  </si>
  <si>
    <t>كيحل</t>
  </si>
  <si>
    <t>فريدة</t>
  </si>
  <si>
    <t xml:space="preserve">بورصاص </t>
  </si>
  <si>
    <t>رامي</t>
  </si>
  <si>
    <t>قويسم</t>
  </si>
  <si>
    <t>جمال</t>
  </si>
  <si>
    <t>أرهاب</t>
  </si>
  <si>
    <t>أسامة</t>
  </si>
  <si>
    <t>عواد</t>
  </si>
  <si>
    <t>أسماء</t>
  </si>
  <si>
    <t>شنيقي</t>
  </si>
  <si>
    <t>لعواوش</t>
  </si>
  <si>
    <t>شايب</t>
  </si>
  <si>
    <t>فايزة</t>
  </si>
  <si>
    <t>قربوع لعور</t>
  </si>
  <si>
    <t>منال</t>
  </si>
  <si>
    <t>طورش تروبة</t>
  </si>
  <si>
    <t>بوزكري</t>
  </si>
  <si>
    <t>بوقرن</t>
  </si>
  <si>
    <t>برحال</t>
  </si>
  <si>
    <t>هيبة رفيدة</t>
  </si>
  <si>
    <t>مزغاش</t>
  </si>
  <si>
    <t>تقاري</t>
  </si>
  <si>
    <t>ندى</t>
  </si>
  <si>
    <t>مخبي</t>
  </si>
  <si>
    <t>لبنى</t>
  </si>
  <si>
    <t>بوقلقول</t>
  </si>
  <si>
    <t>نصر الدين</t>
  </si>
  <si>
    <t>أبورجيلة</t>
  </si>
  <si>
    <t>عطايلية</t>
  </si>
  <si>
    <t>بثينة</t>
  </si>
  <si>
    <t>بوطغان</t>
  </si>
  <si>
    <t>كوثر</t>
  </si>
  <si>
    <t>نوري</t>
  </si>
  <si>
    <t>موسى</t>
  </si>
  <si>
    <t>تريدي</t>
  </si>
  <si>
    <t>يزيد</t>
  </si>
  <si>
    <t>العاقل</t>
  </si>
  <si>
    <t>عامر</t>
  </si>
  <si>
    <t>ضيف</t>
  </si>
  <si>
    <t>رانية</t>
  </si>
  <si>
    <t>العناب</t>
  </si>
  <si>
    <t>عبد العزيز</t>
  </si>
  <si>
    <t>حواوسة</t>
  </si>
  <si>
    <t>أزهيرة</t>
  </si>
  <si>
    <t>قسول</t>
  </si>
  <si>
    <t>عبد الله</t>
  </si>
  <si>
    <t>سلطاني</t>
  </si>
  <si>
    <t>وردة</t>
  </si>
  <si>
    <t>درارجة</t>
  </si>
  <si>
    <t>سهيلة</t>
  </si>
  <si>
    <t>حراقة</t>
  </si>
  <si>
    <t>سهام</t>
  </si>
  <si>
    <t>مسيخ</t>
  </si>
  <si>
    <t>فتيحة</t>
  </si>
  <si>
    <t>زروال</t>
  </si>
  <si>
    <t>رشا</t>
  </si>
  <si>
    <t>حربي</t>
  </si>
  <si>
    <t>حفايظية</t>
  </si>
  <si>
    <t>الزهرة</t>
  </si>
  <si>
    <t>لعواشرية</t>
  </si>
  <si>
    <t>روميسة</t>
  </si>
  <si>
    <t>الطيب حلايس</t>
  </si>
  <si>
    <t>علاء الدين</t>
  </si>
  <si>
    <t>قرفي</t>
  </si>
  <si>
    <t>سلمى</t>
  </si>
  <si>
    <t>لقوي</t>
  </si>
  <si>
    <t>بلال</t>
  </si>
  <si>
    <t>بن سليمان</t>
  </si>
  <si>
    <t>سليم</t>
  </si>
  <si>
    <t>بن عمارة</t>
  </si>
  <si>
    <t>كابوية</t>
  </si>
  <si>
    <t>بوفروك</t>
  </si>
  <si>
    <t>نجاة</t>
  </si>
  <si>
    <t>بوشاقور</t>
  </si>
  <si>
    <t>ريم</t>
  </si>
  <si>
    <t>بوقلعة</t>
  </si>
  <si>
    <t>أمينة</t>
  </si>
  <si>
    <t>نجوح</t>
  </si>
  <si>
    <t>نوال</t>
  </si>
  <si>
    <t>حرياطي</t>
  </si>
  <si>
    <t>صباح</t>
  </si>
  <si>
    <t>سالمي</t>
  </si>
  <si>
    <t>تحري</t>
  </si>
  <si>
    <t>بن حليمة</t>
  </si>
  <si>
    <t>فاطمة  زهرة</t>
  </si>
  <si>
    <t>عباس</t>
  </si>
  <si>
    <t>وليد</t>
  </si>
  <si>
    <t>سويلام</t>
  </si>
  <si>
    <t>بشرى</t>
  </si>
  <si>
    <t>حسيني</t>
  </si>
  <si>
    <t>تقيدة</t>
  </si>
  <si>
    <t>يسرى</t>
  </si>
  <si>
    <t>أولاج</t>
  </si>
  <si>
    <t>عجموني</t>
  </si>
  <si>
    <t>تقي الدين</t>
  </si>
  <si>
    <t>دبيب</t>
  </si>
  <si>
    <t>اسماعيل</t>
  </si>
  <si>
    <t>حواس</t>
  </si>
  <si>
    <t>جاهمي</t>
  </si>
  <si>
    <t>عجرود</t>
  </si>
  <si>
    <t>هناء</t>
  </si>
  <si>
    <t>حميدي</t>
  </si>
  <si>
    <t>مروة</t>
  </si>
  <si>
    <t>بوزناد</t>
  </si>
  <si>
    <t>صليحة</t>
  </si>
  <si>
    <t>درابلية</t>
  </si>
  <si>
    <t>سناء</t>
  </si>
  <si>
    <t>رمازنية</t>
  </si>
  <si>
    <t>سباتة</t>
  </si>
  <si>
    <t>رجاء</t>
  </si>
  <si>
    <t>طهري</t>
  </si>
  <si>
    <t>طلال</t>
  </si>
  <si>
    <t>مرداسي</t>
  </si>
  <si>
    <t>كريمة</t>
  </si>
  <si>
    <t>عيادي</t>
  </si>
  <si>
    <t xml:space="preserve">عبد الرحمن </t>
  </si>
  <si>
    <t>بوكيسة</t>
  </si>
  <si>
    <t>سعاد</t>
  </si>
  <si>
    <t>بوروينة</t>
  </si>
  <si>
    <t>منادي</t>
  </si>
  <si>
    <t>شيماء</t>
  </si>
  <si>
    <t>مرادي</t>
  </si>
  <si>
    <t>أنيس</t>
  </si>
  <si>
    <t>حليم</t>
  </si>
  <si>
    <t>أصيل</t>
  </si>
  <si>
    <t>ركاب</t>
  </si>
  <si>
    <t>صلاح الدين</t>
  </si>
  <si>
    <t xml:space="preserve">بالة </t>
  </si>
  <si>
    <t>حمداوي</t>
  </si>
  <si>
    <t>فارس</t>
  </si>
  <si>
    <t>سريعي</t>
  </si>
  <si>
    <t>نذير</t>
  </si>
  <si>
    <t>حريزي</t>
  </si>
  <si>
    <t>عنطر</t>
  </si>
  <si>
    <t>سميلي</t>
  </si>
  <si>
    <t>صغايرية</t>
  </si>
  <si>
    <t>بن يوسف</t>
  </si>
  <si>
    <t>طاع الله</t>
  </si>
  <si>
    <t>عبد النور</t>
  </si>
  <si>
    <t>زكريا</t>
  </si>
  <si>
    <t>حمايدي</t>
  </si>
  <si>
    <t>عمار</t>
  </si>
  <si>
    <t>العيدي سيسطة</t>
  </si>
  <si>
    <t>عز الدين</t>
  </si>
  <si>
    <t>حرنان</t>
  </si>
  <si>
    <t>زوالي</t>
  </si>
  <si>
    <t>قصري</t>
  </si>
  <si>
    <t>عبد الحكيم</t>
  </si>
  <si>
    <t>خريف</t>
  </si>
  <si>
    <t>محمد اسلام</t>
  </si>
  <si>
    <t>معلم</t>
  </si>
  <si>
    <t>مروى</t>
  </si>
  <si>
    <t>رندة</t>
  </si>
  <si>
    <t>بلعيدي</t>
  </si>
  <si>
    <t>شروق</t>
  </si>
  <si>
    <t>تريكي</t>
  </si>
  <si>
    <t>ليليا</t>
  </si>
  <si>
    <t>جميلة</t>
  </si>
  <si>
    <t>غضاب</t>
  </si>
  <si>
    <t>زياني</t>
  </si>
  <si>
    <t>خلود</t>
  </si>
  <si>
    <t>حداد</t>
  </si>
  <si>
    <t>منذر بن يمين</t>
  </si>
  <si>
    <t>منصوري</t>
  </si>
  <si>
    <t>بولقروش</t>
  </si>
  <si>
    <t>مريان</t>
  </si>
  <si>
    <t>سمية</t>
  </si>
  <si>
    <t>طشوش</t>
  </si>
  <si>
    <t>براهمية</t>
  </si>
  <si>
    <t>حمود</t>
  </si>
  <si>
    <t>واصل</t>
  </si>
  <si>
    <t>خديجة</t>
  </si>
  <si>
    <t>مشحود</t>
  </si>
  <si>
    <t>بن وريدة</t>
  </si>
  <si>
    <t>حمزة</t>
  </si>
  <si>
    <t>رضوان</t>
  </si>
  <si>
    <t>بوفريس</t>
  </si>
  <si>
    <t>دليلة</t>
  </si>
  <si>
    <t>زنيدي</t>
  </si>
  <si>
    <t>بونفلة</t>
  </si>
  <si>
    <t>منى</t>
  </si>
  <si>
    <t>2017/2016</t>
  </si>
  <si>
    <t>ملاحظة</t>
  </si>
  <si>
    <t>مقبول (ة)</t>
  </si>
  <si>
    <t>عدم تطابق التخصص</t>
  </si>
  <si>
    <t>رئيس القسم</t>
  </si>
  <si>
    <t>ترتيب مؤقت لطلبة الجامعات الأخرى : إدارة  الاعمال</t>
  </si>
  <si>
    <t>ترتيب مؤقت لطلبة الجامعات الأخرى : إدارة مالية</t>
  </si>
</sst>
</file>

<file path=xl/styles.xml><?xml version="1.0" encoding="utf-8"?>
<styleSheet xmlns="http://schemas.openxmlformats.org/spreadsheetml/2006/main">
  <numFmts count="4">
    <numFmt numFmtId="164" formatCode="0.00;[Red]0.00"/>
    <numFmt numFmtId="165" formatCode="0.000"/>
    <numFmt numFmtId="166" formatCode="0.000;[Red]0.000"/>
    <numFmt numFmtId="167" formatCode="[$-1010000]yyyy/mm/dd;@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abic Transparent"/>
      <charset val="178"/>
    </font>
    <font>
      <sz val="11"/>
      <color theme="1"/>
      <name val="Arabic Transparent"/>
      <charset val="178"/>
    </font>
    <font>
      <sz val="8"/>
      <color theme="1"/>
      <name val="Arabic Transparent"/>
      <charset val="178"/>
    </font>
    <font>
      <b/>
      <sz val="14"/>
      <color theme="1"/>
      <name val="Arabic Transparent"/>
      <charset val="178"/>
    </font>
    <font>
      <b/>
      <sz val="16"/>
      <color theme="1"/>
      <name val="Arabic Transparent"/>
      <charset val="178"/>
    </font>
    <font>
      <b/>
      <sz val="9"/>
      <name val="Times New Roman"/>
      <family val="1"/>
    </font>
    <font>
      <sz val="10"/>
      <name val="Arial"/>
      <family val="2"/>
    </font>
    <font>
      <b/>
      <sz val="9"/>
      <name val="Arabic Transparent"/>
      <charset val="178"/>
    </font>
    <font>
      <b/>
      <sz val="8"/>
      <name val="Arabic Transparent"/>
      <charset val="178"/>
    </font>
    <font>
      <b/>
      <sz val="9"/>
      <color theme="1"/>
      <name val="Arabic Transparent"/>
      <charset val="178"/>
    </font>
    <font>
      <b/>
      <sz val="9"/>
      <color theme="1"/>
      <name val="Calibri"/>
      <family val="2"/>
      <scheme val="minor"/>
    </font>
    <font>
      <b/>
      <sz val="8"/>
      <color theme="1"/>
      <name val="Arabic Transparent"/>
      <charset val="178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6"/>
      <color theme="1"/>
      <name val="Arabic Transparent"/>
      <charset val="178"/>
    </font>
    <font>
      <sz val="9"/>
      <color theme="1"/>
      <name val="Arabic Transparent"/>
      <charset val="178"/>
    </font>
    <font>
      <sz val="9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indexed="8"/>
      <name val="Arabic Transparent"/>
      <charset val="178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9"/>
      <color theme="1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9" fontId="14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16" fillId="0" borderId="0" xfId="0" applyFont="1"/>
    <xf numFmtId="0" fontId="4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6" fillId="0" borderId="0" xfId="0" applyFont="1" applyFill="1"/>
    <xf numFmtId="0" fontId="2" fillId="0" borderId="0" xfId="0" applyFont="1"/>
    <xf numFmtId="0" fontId="2" fillId="0" borderId="1" xfId="0" applyFont="1" applyFill="1" applyBorder="1"/>
    <xf numFmtId="0" fontId="17" fillId="0" borderId="0" xfId="0" applyFont="1" applyFill="1" applyAlignment="1">
      <alignment horizontal="center" readingOrder="2"/>
    </xf>
    <xf numFmtId="0" fontId="17" fillId="0" borderId="0" xfId="0" applyFont="1" applyFill="1" applyBorder="1" applyAlignment="1">
      <alignment horizontal="center" readingOrder="2"/>
    </xf>
    <xf numFmtId="0" fontId="21" fillId="0" borderId="0" xfId="0" applyFont="1" applyFill="1" applyBorder="1" applyAlignment="1">
      <alignment readingOrder="2"/>
    </xf>
    <xf numFmtId="0" fontId="11" fillId="0" borderId="0" xfId="0" applyFont="1" applyFill="1" applyBorder="1" applyAlignment="1">
      <alignment horizontal="center" readingOrder="2"/>
    </xf>
    <xf numFmtId="0" fontId="11" fillId="0" borderId="0" xfId="0" applyFont="1" applyFill="1" applyAlignment="1">
      <alignment horizontal="center" readingOrder="2"/>
    </xf>
    <xf numFmtId="0" fontId="2" fillId="0" borderId="0" xfId="0" applyFont="1" applyFill="1" applyBorder="1" applyAlignment="1">
      <alignment horizontal="center" readingOrder="2"/>
    </xf>
    <xf numFmtId="0" fontId="2" fillId="0" borderId="0" xfId="0" applyFont="1" applyFill="1" applyAlignment="1">
      <alignment horizontal="center" readingOrder="2"/>
    </xf>
    <xf numFmtId="0" fontId="2" fillId="0" borderId="8" xfId="0" applyFont="1" applyFill="1" applyBorder="1" applyAlignment="1">
      <alignment horizontal="center" readingOrder="2"/>
    </xf>
    <xf numFmtId="0" fontId="2" fillId="0" borderId="0" xfId="0" applyFont="1" applyFill="1"/>
    <xf numFmtId="0" fontId="0" fillId="0" borderId="0" xfId="0" applyFill="1" applyBorder="1"/>
    <xf numFmtId="0" fontId="2" fillId="0" borderId="0" xfId="0" applyFont="1" applyFill="1" applyBorder="1"/>
    <xf numFmtId="0" fontId="2" fillId="0" borderId="8" xfId="0" applyFont="1" applyFill="1" applyBorder="1"/>
    <xf numFmtId="0" fontId="19" fillId="7" borderId="0" xfId="0" applyFont="1" applyFill="1"/>
    <xf numFmtId="0" fontId="17" fillId="0" borderId="3" xfId="0" applyFont="1" applyFill="1" applyBorder="1" applyAlignment="1">
      <alignment vertical="center" readingOrder="2"/>
    </xf>
    <xf numFmtId="0" fontId="17" fillId="0" borderId="4" xfId="0" applyFont="1" applyFill="1" applyBorder="1" applyAlignment="1">
      <alignment vertical="center" readingOrder="2"/>
    </xf>
    <xf numFmtId="1" fontId="19" fillId="0" borderId="0" xfId="0" applyNumberFormat="1" applyFont="1" applyFill="1"/>
    <xf numFmtId="166" fontId="16" fillId="0" borderId="0" xfId="0" applyNumberFormat="1" applyFont="1" applyFill="1"/>
    <xf numFmtId="166" fontId="22" fillId="7" borderId="7" xfId="0" applyNumberFormat="1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19" fillId="0" borderId="0" xfId="0" applyFont="1" applyFill="1" applyBorder="1"/>
    <xf numFmtId="0" fontId="16" fillId="0" borderId="0" xfId="0" applyFont="1" applyFill="1" applyBorder="1"/>
    <xf numFmtId="166" fontId="16" fillId="0" borderId="0" xfId="0" applyNumberFormat="1" applyFont="1" applyFill="1" applyBorder="1"/>
    <xf numFmtId="1" fontId="19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0" fontId="19" fillId="2" borderId="0" xfId="0" applyFont="1" applyFill="1"/>
    <xf numFmtId="0" fontId="19" fillId="5" borderId="0" xfId="0" applyFont="1" applyFill="1"/>
    <xf numFmtId="0" fontId="19" fillId="0" borderId="0" xfId="0" applyFont="1"/>
    <xf numFmtId="0" fontId="19" fillId="3" borderId="0" xfId="0" applyFont="1" applyFill="1"/>
    <xf numFmtId="1" fontId="19" fillId="5" borderId="0" xfId="0" applyNumberFormat="1" applyFont="1" applyFill="1"/>
    <xf numFmtId="0" fontId="19" fillId="10" borderId="0" xfId="0" applyFont="1" applyFill="1" applyAlignment="1">
      <alignment horizontal="center"/>
    </xf>
    <xf numFmtId="0" fontId="19" fillId="10" borderId="0" xfId="0" applyFont="1" applyFill="1"/>
    <xf numFmtId="166" fontId="16" fillId="0" borderId="0" xfId="0" applyNumberFormat="1" applyFont="1"/>
    <xf numFmtId="0" fontId="13" fillId="0" borderId="0" xfId="0" applyFont="1" applyFill="1" applyAlignment="1">
      <alignment horizontal="center" readingOrder="2"/>
    </xf>
    <xf numFmtId="0" fontId="4" fillId="0" borderId="0" xfId="0" applyFont="1" applyFill="1" applyBorder="1"/>
    <xf numFmtId="9" fontId="2" fillId="0" borderId="0" xfId="2" applyFont="1" applyFill="1" applyBorder="1" applyAlignment="1"/>
    <xf numFmtId="0" fontId="3" fillId="0" borderId="0" xfId="0" applyFont="1" applyFill="1" applyBorder="1"/>
    <xf numFmtId="0" fontId="3" fillId="8" borderId="0" xfId="0" applyFont="1" applyFill="1"/>
    <xf numFmtId="0" fontId="3" fillId="4" borderId="0" xfId="0" applyFont="1" applyFill="1"/>
    <xf numFmtId="0" fontId="15" fillId="0" borderId="0" xfId="0" applyFont="1" applyFill="1" applyBorder="1" applyAlignment="1">
      <alignment readingOrder="2"/>
    </xf>
    <xf numFmtId="0" fontId="6" fillId="0" borderId="0" xfId="0" applyFont="1" applyFill="1" applyAlignment="1">
      <alignment horizontal="center" readingOrder="2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5" fillId="12" borderId="1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/>
    </xf>
    <xf numFmtId="14" fontId="25" fillId="12" borderId="1" xfId="0" applyNumberFormat="1" applyFont="1" applyFill="1" applyBorder="1" applyAlignment="1">
      <alignment horizontal="center" vertical="center"/>
    </xf>
    <xf numFmtId="0" fontId="25" fillId="12" borderId="5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14" fontId="25" fillId="12" borderId="5" xfId="0" applyNumberFormat="1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28" fillId="12" borderId="1" xfId="1" applyFont="1" applyFill="1" applyBorder="1" applyAlignment="1">
      <alignment horizontal="center" vertical="center"/>
    </xf>
    <xf numFmtId="0" fontId="29" fillId="12" borderId="1" xfId="1" applyFont="1" applyFill="1" applyBorder="1" applyAlignment="1">
      <alignment horizontal="center" vertical="center"/>
    </xf>
    <xf numFmtId="1" fontId="28" fillId="12" borderId="1" xfId="1" applyNumberFormat="1" applyFont="1" applyFill="1" applyBorder="1" applyAlignment="1">
      <alignment horizontal="center" vertical="center"/>
    </xf>
    <xf numFmtId="2" fontId="9" fillId="13" borderId="5" xfId="0" applyNumberFormat="1" applyFont="1" applyFill="1" applyBorder="1" applyAlignment="1">
      <alignment horizontal="center" vertical="center" readingOrder="2"/>
    </xf>
    <xf numFmtId="1" fontId="9" fillId="13" borderId="1" xfId="0" applyNumberFormat="1" applyFont="1" applyFill="1" applyBorder="1" applyAlignment="1">
      <alignment horizontal="center" readingOrder="2"/>
    </xf>
    <xf numFmtId="167" fontId="9" fillId="13" borderId="1" xfId="0" applyNumberFormat="1" applyFont="1" applyFill="1" applyBorder="1" applyAlignment="1">
      <alignment horizontal="center" readingOrder="2"/>
    </xf>
    <xf numFmtId="0" fontId="32" fillId="13" borderId="5" xfId="0" applyFont="1" applyFill="1" applyBorder="1" applyAlignment="1">
      <alignment vertical="center"/>
    </xf>
    <xf numFmtId="2" fontId="32" fillId="13" borderId="1" xfId="0" applyNumberFormat="1" applyFont="1" applyFill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164" fontId="32" fillId="13" borderId="1" xfId="0" applyNumberFormat="1" applyFont="1" applyFill="1" applyBorder="1" applyAlignment="1">
      <alignment horizontal="center" vertical="center"/>
    </xf>
    <xf numFmtId="167" fontId="32" fillId="13" borderId="1" xfId="0" applyNumberFormat="1" applyFont="1" applyFill="1" applyBorder="1" applyAlignment="1">
      <alignment horizontal="center" vertical="center"/>
    </xf>
    <xf numFmtId="164" fontId="32" fillId="13" borderId="5" xfId="0" applyNumberFormat="1" applyFont="1" applyFill="1" applyBorder="1" applyAlignment="1">
      <alignment horizontal="center" vertical="center"/>
    </xf>
    <xf numFmtId="0" fontId="32" fillId="13" borderId="5" xfId="0" applyFont="1" applyFill="1" applyBorder="1" applyAlignment="1">
      <alignment horizontal="center" vertical="center"/>
    </xf>
    <xf numFmtId="167" fontId="32" fillId="13" borderId="0" xfId="0" applyNumberFormat="1" applyFont="1" applyFill="1" applyAlignment="1">
      <alignment horizontal="center" vertical="center"/>
    </xf>
    <xf numFmtId="1" fontId="32" fillId="5" borderId="1" xfId="0" applyNumberFormat="1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center" vertical="center"/>
    </xf>
    <xf numFmtId="165" fontId="32" fillId="9" borderId="8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66" fontId="11" fillId="7" borderId="1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166" fontId="11" fillId="7" borderId="8" xfId="0" applyNumberFormat="1" applyFont="1" applyFill="1" applyBorder="1" applyAlignment="1">
      <alignment horizontal="center" vertical="center"/>
    </xf>
    <xf numFmtId="167" fontId="32" fillId="13" borderId="5" xfId="0" applyNumberFormat="1" applyFont="1" applyFill="1" applyBorder="1" applyAlignment="1">
      <alignment horizontal="center" vertical="center"/>
    </xf>
    <xf numFmtId="2" fontId="9" fillId="13" borderId="1" xfId="0" applyNumberFormat="1" applyFont="1" applyFill="1" applyBorder="1" applyAlignment="1">
      <alignment horizontal="center" vertical="center" readingOrder="2"/>
    </xf>
    <xf numFmtId="0" fontId="32" fillId="13" borderId="1" xfId="0" applyFont="1" applyFill="1" applyBorder="1" applyAlignment="1">
      <alignment vertical="center"/>
    </xf>
    <xf numFmtId="165" fontId="32" fillId="9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" fontId="32" fillId="7" borderId="1" xfId="0" applyNumberFormat="1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 readingOrder="2"/>
    </xf>
    <xf numFmtId="0" fontId="10" fillId="11" borderId="8" xfId="0" applyFont="1" applyFill="1" applyBorder="1" applyAlignment="1">
      <alignment horizontal="center" vertical="center" readingOrder="2"/>
    </xf>
    <xf numFmtId="0" fontId="33" fillId="0" borderId="0" xfId="0" applyFont="1" applyAlignment="1"/>
    <xf numFmtId="0" fontId="28" fillId="12" borderId="5" xfId="1" applyFont="1" applyFill="1" applyBorder="1" applyAlignment="1">
      <alignment horizontal="center" vertical="center"/>
    </xf>
    <xf numFmtId="0" fontId="29" fillId="12" borderId="5" xfId="1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34" fillId="0" borderId="0" xfId="0" applyFont="1"/>
    <xf numFmtId="0" fontId="35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1" fillId="0" borderId="0" xfId="0" applyFont="1"/>
    <xf numFmtId="0" fontId="34" fillId="0" borderId="0" xfId="0" applyFont="1" applyAlignment="1"/>
    <xf numFmtId="0" fontId="5" fillId="0" borderId="0" xfId="0" applyFont="1" applyFill="1" applyBorder="1" applyAlignment="1">
      <alignment readingOrder="2"/>
    </xf>
    <xf numFmtId="0" fontId="26" fillId="12" borderId="1" xfId="0" applyFont="1" applyFill="1" applyBorder="1"/>
    <xf numFmtId="0" fontId="26" fillId="12" borderId="5" xfId="0" applyFont="1" applyFill="1" applyBorder="1" applyAlignment="1">
      <alignment horizontal="center" vertical="center"/>
    </xf>
    <xf numFmtId="0" fontId="31" fillId="12" borderId="5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readingOrder="2"/>
    </xf>
    <xf numFmtId="0" fontId="13" fillId="15" borderId="1" xfId="0" applyFont="1" applyFill="1" applyBorder="1" applyAlignment="1">
      <alignment horizontal="center"/>
    </xf>
    <xf numFmtId="2" fontId="9" fillId="15" borderId="5" xfId="0" applyNumberFormat="1" applyFont="1" applyFill="1" applyBorder="1" applyAlignment="1">
      <alignment horizontal="center" vertical="center" readingOrder="2"/>
    </xf>
    <xf numFmtId="1" fontId="9" fillId="15" borderId="1" xfId="0" applyNumberFormat="1" applyFont="1" applyFill="1" applyBorder="1" applyAlignment="1">
      <alignment horizontal="center" readingOrder="2"/>
    </xf>
    <xf numFmtId="167" fontId="9" fillId="15" borderId="1" xfId="0" applyNumberFormat="1" applyFont="1" applyFill="1" applyBorder="1" applyAlignment="1">
      <alignment horizontal="center" readingOrder="2"/>
    </xf>
    <xf numFmtId="0" fontId="32" fillId="15" borderId="5" xfId="0" applyFont="1" applyFill="1" applyBorder="1" applyAlignment="1">
      <alignment horizontal="center" vertical="center"/>
    </xf>
    <xf numFmtId="2" fontId="32" fillId="15" borderId="1" xfId="0" applyNumberFormat="1" applyFont="1" applyFill="1" applyBorder="1" applyAlignment="1">
      <alignment horizontal="center" vertical="center"/>
    </xf>
    <xf numFmtId="1" fontId="32" fillId="15" borderId="1" xfId="0" applyNumberFormat="1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0" fontId="32" fillId="15" borderId="1" xfId="0" applyFont="1" applyFill="1" applyBorder="1" applyAlignment="1">
      <alignment horizontal="center" vertical="center"/>
    </xf>
    <xf numFmtId="164" fontId="32" fillId="15" borderId="1" xfId="0" applyNumberFormat="1" applyFont="1" applyFill="1" applyBorder="1" applyAlignment="1">
      <alignment horizontal="center" vertical="center"/>
    </xf>
    <xf numFmtId="167" fontId="32" fillId="15" borderId="1" xfId="0" applyNumberFormat="1" applyFont="1" applyFill="1" applyBorder="1" applyAlignment="1">
      <alignment horizontal="center" vertical="center"/>
    </xf>
    <xf numFmtId="164" fontId="32" fillId="15" borderId="5" xfId="0" applyNumberFormat="1" applyFont="1" applyFill="1" applyBorder="1" applyAlignment="1">
      <alignment horizontal="center" vertical="center"/>
    </xf>
    <xf numFmtId="167" fontId="32" fillId="15" borderId="0" xfId="0" applyNumberFormat="1" applyFont="1" applyFill="1" applyAlignment="1">
      <alignment horizontal="center" vertical="center"/>
    </xf>
    <xf numFmtId="0" fontId="32" fillId="15" borderId="5" xfId="0" applyFont="1" applyFill="1" applyBorder="1" applyAlignment="1">
      <alignment vertical="center"/>
    </xf>
    <xf numFmtId="0" fontId="19" fillId="15" borderId="1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167" fontId="32" fillId="15" borderId="5" xfId="0" applyNumberFormat="1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 readingOrder="2"/>
    </xf>
    <xf numFmtId="0" fontId="10" fillId="11" borderId="8" xfId="0" applyFont="1" applyFill="1" applyBorder="1" applyAlignment="1">
      <alignment horizontal="center" vertical="center" readingOrder="2"/>
    </xf>
    <xf numFmtId="0" fontId="10" fillId="3" borderId="8" xfId="0" applyFont="1" applyFill="1" applyBorder="1" applyAlignment="1">
      <alignment horizontal="center" vertical="center" readingOrder="2"/>
    </xf>
    <xf numFmtId="0" fontId="31" fillId="12" borderId="1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165" fontId="32" fillId="16" borderId="1" xfId="0" applyNumberFormat="1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center" vertical="center"/>
    </xf>
    <xf numFmtId="166" fontId="11" fillId="16" borderId="1" xfId="0" applyNumberFormat="1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center"/>
    </xf>
    <xf numFmtId="2" fontId="9" fillId="15" borderId="1" xfId="0" applyNumberFormat="1" applyFont="1" applyFill="1" applyBorder="1" applyAlignment="1">
      <alignment horizontal="center" vertical="center" readingOrder="2"/>
    </xf>
    <xf numFmtId="0" fontId="32" fillId="15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9" fontId="2" fillId="16" borderId="1" xfId="2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10" fillId="14" borderId="2" xfId="0" applyFont="1" applyFill="1" applyBorder="1" applyAlignment="1">
      <alignment horizontal="center" vertical="center" readingOrder="2"/>
    </xf>
    <xf numFmtId="0" fontId="10" fillId="14" borderId="6" xfId="0" applyFont="1" applyFill="1" applyBorder="1" applyAlignment="1">
      <alignment horizontal="center" vertical="center" readingOrder="2"/>
    </xf>
    <xf numFmtId="0" fontId="10" fillId="14" borderId="8" xfId="0" applyFont="1" applyFill="1" applyBorder="1" applyAlignment="1">
      <alignment horizontal="center" vertical="center" readingOrder="2"/>
    </xf>
    <xf numFmtId="0" fontId="10" fillId="3" borderId="2" xfId="0" applyFont="1" applyFill="1" applyBorder="1" applyAlignment="1">
      <alignment horizontal="center" vertical="center" readingOrder="2"/>
    </xf>
    <xf numFmtId="0" fontId="10" fillId="3" borderId="6" xfId="0" applyFont="1" applyFill="1" applyBorder="1" applyAlignment="1">
      <alignment horizontal="center" vertical="center" readingOrder="2"/>
    </xf>
    <xf numFmtId="0" fontId="10" fillId="3" borderId="8" xfId="0" applyFont="1" applyFill="1" applyBorder="1" applyAlignment="1">
      <alignment horizontal="center" vertical="center" readingOrder="2"/>
    </xf>
    <xf numFmtId="0" fontId="10" fillId="11" borderId="2" xfId="0" applyFont="1" applyFill="1" applyBorder="1" applyAlignment="1">
      <alignment horizontal="center" vertical="center" readingOrder="2"/>
    </xf>
    <xf numFmtId="0" fontId="10" fillId="11" borderId="6" xfId="0" applyFont="1" applyFill="1" applyBorder="1" applyAlignment="1">
      <alignment horizontal="center" vertical="center" readingOrder="2"/>
    </xf>
    <xf numFmtId="0" fontId="10" fillId="11" borderId="8" xfId="0" applyFont="1" applyFill="1" applyBorder="1" applyAlignment="1">
      <alignment horizontal="center" vertical="center" readingOrder="2"/>
    </xf>
    <xf numFmtId="1" fontId="10" fillId="11" borderId="2" xfId="0" applyNumberFormat="1" applyFont="1" applyFill="1" applyBorder="1" applyAlignment="1">
      <alignment horizontal="center" vertical="center" readingOrder="2"/>
    </xf>
    <xf numFmtId="1" fontId="10" fillId="11" borderId="6" xfId="0" applyNumberFormat="1" applyFont="1" applyFill="1" applyBorder="1" applyAlignment="1">
      <alignment horizontal="center" vertical="center" readingOrder="2"/>
    </xf>
    <xf numFmtId="1" fontId="10" fillId="11" borderId="8" xfId="0" applyNumberFormat="1" applyFont="1" applyFill="1" applyBorder="1" applyAlignment="1">
      <alignment horizontal="center" vertical="center" readingOrder="2"/>
    </xf>
    <xf numFmtId="166" fontId="22" fillId="7" borderId="7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textRotation="90"/>
    </xf>
    <xf numFmtId="0" fontId="22" fillId="2" borderId="6" xfId="0" applyFont="1" applyFill="1" applyBorder="1" applyAlignment="1">
      <alignment horizontal="center" vertical="center" textRotation="90"/>
    </xf>
    <xf numFmtId="0" fontId="22" fillId="2" borderId="8" xfId="0" applyFont="1" applyFill="1" applyBorder="1" applyAlignment="1">
      <alignment horizontal="center" vertical="center" textRotation="90"/>
    </xf>
    <xf numFmtId="0" fontId="37" fillId="5" borderId="11" xfId="0" applyFont="1" applyFill="1" applyBorder="1" applyAlignment="1">
      <alignment horizontal="center" vertical="center"/>
    </xf>
    <xf numFmtId="0" fontId="37" fillId="5" borderId="12" xfId="0" applyFont="1" applyFill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/>
    </xf>
    <xf numFmtId="0" fontId="37" fillId="5" borderId="3" xfId="0" applyFont="1" applyFill="1" applyBorder="1" applyAlignment="1">
      <alignment horizontal="center" vertical="center"/>
    </xf>
    <xf numFmtId="0" fontId="37" fillId="5" borderId="4" xfId="0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textRotation="90" readingOrder="2"/>
    </xf>
    <xf numFmtId="0" fontId="7" fillId="9" borderId="6" xfId="0" applyFont="1" applyFill="1" applyBorder="1" applyAlignment="1">
      <alignment horizontal="center" vertical="center" textRotation="90" readingOrder="2"/>
    </xf>
    <xf numFmtId="0" fontId="7" fillId="9" borderId="8" xfId="0" applyFont="1" applyFill="1" applyBorder="1" applyAlignment="1">
      <alignment horizontal="center" vertical="center" textRotation="90" readingOrder="2"/>
    </xf>
    <xf numFmtId="0" fontId="37" fillId="6" borderId="11" xfId="0" applyFont="1" applyFill="1" applyBorder="1" applyAlignment="1">
      <alignment horizontal="center" vertical="center"/>
    </xf>
    <xf numFmtId="0" fontId="37" fillId="6" borderId="12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/>
    </xf>
    <xf numFmtId="0" fontId="37" fillId="6" borderId="3" xfId="0" applyFont="1" applyFill="1" applyBorder="1" applyAlignment="1">
      <alignment horizontal="center" vertical="center"/>
    </xf>
    <xf numFmtId="0" fontId="37" fillId="6" borderId="4" xfId="0" applyFont="1" applyFill="1" applyBorder="1" applyAlignment="1">
      <alignment horizontal="center" vertical="center"/>
    </xf>
    <xf numFmtId="0" fontId="37" fillId="6" borderId="1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readingOrder="2"/>
    </xf>
    <xf numFmtId="0" fontId="9" fillId="5" borderId="6" xfId="0" applyFont="1" applyFill="1" applyBorder="1" applyAlignment="1">
      <alignment horizontal="center" vertical="center" readingOrder="2"/>
    </xf>
    <xf numFmtId="0" fontId="9" fillId="5" borderId="8" xfId="0" applyFont="1" applyFill="1" applyBorder="1" applyAlignment="1">
      <alignment horizontal="center" vertical="center" readingOrder="2"/>
    </xf>
    <xf numFmtId="0" fontId="24" fillId="9" borderId="2" xfId="0" applyFont="1" applyFill="1" applyBorder="1" applyAlignment="1">
      <alignment horizontal="center" vertical="center" textRotation="90"/>
    </xf>
    <xf numFmtId="0" fontId="12" fillId="9" borderId="6" xfId="0" applyFont="1" applyFill="1" applyBorder="1" applyAlignment="1">
      <alignment horizontal="center" vertical="center" textRotation="90"/>
    </xf>
    <xf numFmtId="0" fontId="15" fillId="0" borderId="0" xfId="0" applyFont="1" applyAlignment="1">
      <alignment horizontal="center" readingOrder="2"/>
    </xf>
    <xf numFmtId="0" fontId="15" fillId="0" borderId="0" xfId="0" applyFont="1" applyFill="1" applyAlignment="1">
      <alignment horizontal="center" readingOrder="2"/>
    </xf>
    <xf numFmtId="0" fontId="37" fillId="2" borderId="11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24" fillId="9" borderId="6" xfId="0" applyFont="1" applyFill="1" applyBorder="1" applyAlignment="1">
      <alignment horizontal="center" vertical="center" textRotation="90"/>
    </xf>
    <xf numFmtId="0" fontId="24" fillId="9" borderId="8" xfId="0" applyFont="1" applyFill="1" applyBorder="1" applyAlignment="1">
      <alignment horizontal="center" vertical="center" textRotation="90"/>
    </xf>
    <xf numFmtId="0" fontId="15" fillId="0" borderId="0" xfId="0" applyFont="1" applyFill="1" applyAlignment="1">
      <alignment horizontal="center" vertical="center" readingOrder="2"/>
    </xf>
    <xf numFmtId="0" fontId="34" fillId="0" borderId="2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6" fillId="0" borderId="0" xfId="0" applyFont="1" applyAlignment="1">
      <alignment horizontal="right"/>
    </xf>
  </cellXfs>
  <cellStyles count="3">
    <cellStyle name="Normal" xfId="0" builtinId="0"/>
    <cellStyle name="Normal 3" xfId="1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8</xdr:col>
      <xdr:colOff>28575</xdr:colOff>
      <xdr:row>2</xdr:row>
      <xdr:rowOff>219075</xdr:rowOff>
    </xdr:to>
    <xdr:pic>
      <xdr:nvPicPr>
        <xdr:cNvPr id="2" name="Image 1" descr="http://www.univ-annaba.org/images/stories/logos/univ_mini_logo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41869325" y="76200"/>
          <a:ext cx="8477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0</xdr:colOff>
      <xdr:row>0</xdr:row>
      <xdr:rowOff>114300</xdr:rowOff>
    </xdr:from>
    <xdr:to>
      <xdr:col>65</xdr:col>
      <xdr:colOff>0</xdr:colOff>
      <xdr:row>3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59457775" y="114300"/>
          <a:ext cx="1000125" cy="723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209551</xdr:colOff>
      <xdr:row>152</xdr:row>
      <xdr:rowOff>238125</xdr:rowOff>
    </xdr:from>
    <xdr:to>
      <xdr:col>7</xdr:col>
      <xdr:colOff>259536</xdr:colOff>
      <xdr:row>155</xdr:row>
      <xdr:rowOff>112072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39514289" y="46577250"/>
          <a:ext cx="859610" cy="664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04"/>
  <sheetViews>
    <sheetView rightToLeft="1" tabSelected="1" topLeftCell="A385" workbookViewId="0">
      <selection activeCell="AB264" sqref="AB264"/>
    </sheetView>
  </sheetViews>
  <sheetFormatPr baseColWidth="10" defaultRowHeight="21.75"/>
  <cols>
    <col min="1" max="1" width="4.28515625" style="6" customWidth="1"/>
    <col min="2" max="2" width="7.85546875" style="9" customWidth="1"/>
    <col min="3" max="3" width="11.5703125" style="10" hidden="1" customWidth="1"/>
    <col min="4" max="4" width="9.5703125" style="5" hidden="1" customWidth="1"/>
    <col min="5" max="5" width="13.5703125" style="6" hidden="1" customWidth="1"/>
    <col min="6" max="6" width="10.85546875" style="6" hidden="1" customWidth="1"/>
    <col min="7" max="7" width="6.7109375" style="6" hidden="1" customWidth="1"/>
    <col min="8" max="8" width="7.140625" style="53" customWidth="1"/>
    <col min="9" max="9" width="5.28515625" style="53" customWidth="1"/>
    <col min="10" max="10" width="6.28515625" style="37" customWidth="1"/>
    <col min="11" max="18" width="9.42578125" style="37" hidden="1" customWidth="1"/>
    <col min="19" max="19" width="7.140625" style="38" customWidth="1"/>
    <col min="20" max="20" width="9.42578125" style="38" hidden="1" customWidth="1"/>
    <col min="21" max="21" width="11.5703125" style="39" hidden="1" customWidth="1"/>
    <col min="22" max="22" width="9.7109375" style="39" hidden="1" customWidth="1"/>
    <col min="23" max="23" width="7.85546875" style="39" hidden="1" customWidth="1"/>
    <col min="24" max="24" width="6.28515625" style="40" hidden="1" customWidth="1"/>
    <col min="25" max="25" width="3.28515625" style="37" hidden="1" customWidth="1"/>
    <col min="26" max="26" width="6.28515625" style="39" hidden="1" customWidth="1"/>
    <col min="27" max="27" width="3.28515625" style="39" hidden="1" customWidth="1"/>
    <col min="28" max="28" width="5.5703125" style="38" customWidth="1"/>
    <col min="29" max="29" width="3.7109375" style="41" hidden="1" customWidth="1"/>
    <col min="30" max="30" width="11.85546875" style="39" hidden="1" customWidth="1"/>
    <col min="31" max="31" width="6.28515625" style="39" hidden="1" customWidth="1"/>
    <col min="32" max="32" width="3.28515625" style="39" hidden="1" customWidth="1"/>
    <col min="33" max="33" width="6.28515625" style="39" hidden="1" customWidth="1"/>
    <col min="34" max="34" width="3.28515625" style="39" hidden="1" customWidth="1"/>
    <col min="35" max="35" width="6" style="38" customWidth="1"/>
    <col min="36" max="36" width="4.140625" style="38" hidden="1" customWidth="1"/>
    <col min="37" max="37" width="10.28515625" style="23" hidden="1" customWidth="1"/>
    <col min="38" max="38" width="6.28515625" style="42" hidden="1" customWidth="1"/>
    <col min="39" max="39" width="3.7109375" style="42" hidden="1" customWidth="1"/>
    <col min="40" max="40" width="6.28515625" style="42" hidden="1" customWidth="1"/>
    <col min="41" max="41" width="3.7109375" style="42" hidden="1" customWidth="1"/>
    <col min="42" max="42" width="6.28515625" style="42" hidden="1" customWidth="1"/>
    <col min="43" max="43" width="3.7109375" style="42" hidden="1" customWidth="1"/>
    <col min="44" max="44" width="6.140625" style="38" customWidth="1"/>
    <col min="45" max="45" width="3.7109375" style="38" hidden="1" customWidth="1"/>
    <col min="46" max="46" width="11.140625" style="43" hidden="1" customWidth="1"/>
    <col min="47" max="47" width="6.28515625" style="43" hidden="1" customWidth="1"/>
    <col min="48" max="48" width="3.7109375" style="43" hidden="1" customWidth="1"/>
    <col min="49" max="49" width="6.28515625" style="43" hidden="1" customWidth="1"/>
    <col min="50" max="50" width="3.7109375" style="43" hidden="1" customWidth="1"/>
    <col min="51" max="51" width="6.28515625" style="43" hidden="1" customWidth="1"/>
    <col min="52" max="52" width="3.7109375" style="43" hidden="1" customWidth="1"/>
    <col min="53" max="53" width="6.140625" style="39" customWidth="1"/>
    <col min="54" max="54" width="3.7109375" style="39" hidden="1" customWidth="1"/>
    <col min="55" max="55" width="5.7109375" style="4" hidden="1" customWidth="1"/>
    <col min="56" max="56" width="3.7109375" style="4" hidden="1" customWidth="1"/>
    <col min="57" max="57" width="6.85546875" style="4" customWidth="1"/>
    <col min="58" max="58" width="2.28515625" style="4" customWidth="1"/>
    <col min="59" max="59" width="1.85546875" style="4" customWidth="1"/>
    <col min="60" max="60" width="2.140625" style="4" customWidth="1"/>
    <col min="61" max="64" width="11.5703125" style="4" hidden="1" customWidth="1"/>
    <col min="65" max="65" width="7.5703125" style="44" customWidth="1"/>
    <col min="66" max="66" width="10.42578125" style="141" customWidth="1"/>
    <col min="67" max="68" width="11.42578125" style="20"/>
    <col min="69" max="90" width="11.42578125" style="3"/>
  </cols>
  <sheetData>
    <row r="1" spans="1:90" s="3" customFormat="1" ht="20.25">
      <c r="A1" s="184" t="s">
        <v>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41"/>
      <c r="BO1" s="20"/>
      <c r="BP1" s="20"/>
    </row>
    <row r="2" spans="1:90" s="3" customFormat="1" ht="20.25">
      <c r="A2" s="184" t="s">
        <v>19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41"/>
      <c r="BO2" s="20"/>
      <c r="BP2" s="20"/>
    </row>
    <row r="3" spans="1:90" s="3" customFormat="1" ht="20.25">
      <c r="A3" s="185" t="s">
        <v>20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41"/>
      <c r="BO3" s="20"/>
      <c r="BP3" s="20"/>
    </row>
    <row r="4" spans="1:90" s="3" customFormat="1" ht="18" customHeight="1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2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94" t="s">
        <v>310</v>
      </c>
      <c r="BF4" s="194"/>
      <c r="BG4" s="194"/>
      <c r="BH4" s="194"/>
      <c r="BI4" s="194"/>
      <c r="BJ4" s="194"/>
      <c r="BK4" s="194"/>
      <c r="BL4" s="194"/>
      <c r="BM4" s="194"/>
      <c r="BN4" s="141"/>
      <c r="BO4" s="20"/>
      <c r="BP4" s="20"/>
    </row>
    <row r="5" spans="1:90" s="3" customFormat="1" ht="18" customHeight="1">
      <c r="A5" s="51" t="s">
        <v>21</v>
      </c>
      <c r="B5" s="13"/>
      <c r="C5" s="13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 s="194"/>
      <c r="BF5" s="194"/>
      <c r="BG5" s="194"/>
      <c r="BH5" s="194"/>
      <c r="BI5" s="194"/>
      <c r="BJ5" s="194"/>
      <c r="BK5" s="194"/>
      <c r="BL5" s="194"/>
      <c r="BM5" s="194"/>
      <c r="BN5" s="141"/>
      <c r="BO5" s="20"/>
      <c r="BP5" s="20"/>
    </row>
    <row r="6" spans="1:90" s="3" customFormat="1" ht="20.25" customHeight="1">
      <c r="D6"/>
      <c r="E6"/>
      <c r="F6"/>
      <c r="G6"/>
      <c r="H6"/>
      <c r="I6" s="104" t="s">
        <v>316</v>
      </c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 s="141"/>
      <c r="BO6" s="20"/>
      <c r="BP6" s="20"/>
    </row>
    <row r="7" spans="1:90" s="3" customFormat="1" ht="3" hidden="1" customHeight="1">
      <c r="A7" s="14"/>
      <c r="B7" s="16"/>
      <c r="C7" s="16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 s="141"/>
      <c r="BO7" s="20"/>
      <c r="BP7" s="20"/>
    </row>
    <row r="8" spans="1:90" s="3" customFormat="1" ht="3.75" hidden="1" customHeight="1">
      <c r="A8" s="15"/>
      <c r="B8" s="17"/>
      <c r="C8" s="18"/>
      <c r="D8" s="45"/>
      <c r="E8" s="15"/>
      <c r="F8" s="15"/>
      <c r="G8" s="15"/>
      <c r="H8" s="52"/>
      <c r="I8" s="5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24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141"/>
      <c r="BO8" s="20"/>
      <c r="BP8" s="20"/>
    </row>
    <row r="9" spans="1:90" s="3" customFormat="1" ht="21.75" hidden="1" customHeight="1">
      <c r="A9" s="6"/>
      <c r="B9" s="19"/>
      <c r="C9" s="10"/>
      <c r="D9" s="5"/>
      <c r="E9" s="6"/>
      <c r="F9" s="6"/>
      <c r="G9" s="6"/>
      <c r="H9" s="53"/>
      <c r="I9" s="5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26"/>
      <c r="AD9" s="6"/>
      <c r="AE9" s="6"/>
      <c r="AF9" s="6"/>
      <c r="AG9" s="6"/>
      <c r="AH9" s="6"/>
      <c r="AI9" s="6"/>
      <c r="AJ9" s="6"/>
      <c r="AK9" s="6"/>
      <c r="AL9" s="7"/>
      <c r="AM9" s="7"/>
      <c r="AN9" s="7"/>
      <c r="AO9" s="7"/>
      <c r="AP9" s="7"/>
      <c r="AQ9" s="7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8"/>
      <c r="BD9" s="8"/>
      <c r="BE9" s="8"/>
      <c r="BF9" s="8"/>
      <c r="BG9" s="8"/>
      <c r="BH9" s="8"/>
      <c r="BI9" s="8"/>
      <c r="BJ9" s="8"/>
      <c r="BK9" s="8"/>
      <c r="BL9" s="8"/>
      <c r="BM9" s="27"/>
      <c r="BN9" s="141"/>
      <c r="BO9" s="20"/>
      <c r="BP9" s="20"/>
    </row>
    <row r="10" spans="1:90" ht="32.25" customHeight="1">
      <c r="A10" s="148" t="s">
        <v>1</v>
      </c>
      <c r="B10" s="151" t="s">
        <v>39</v>
      </c>
      <c r="C10" s="151" t="s">
        <v>4</v>
      </c>
      <c r="D10" s="151" t="s">
        <v>2</v>
      </c>
      <c r="E10" s="151" t="s">
        <v>35</v>
      </c>
      <c r="F10" s="151" t="s">
        <v>3</v>
      </c>
      <c r="G10" s="151" t="s">
        <v>40</v>
      </c>
      <c r="H10" s="151" t="s">
        <v>4</v>
      </c>
      <c r="I10" s="151" t="s">
        <v>45</v>
      </c>
      <c r="J10" s="186" t="s">
        <v>38</v>
      </c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8"/>
      <c r="X10" s="173" t="s">
        <v>37</v>
      </c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5"/>
      <c r="AL10" s="164" t="s">
        <v>36</v>
      </c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6"/>
      <c r="BC10" s="170" t="s">
        <v>12</v>
      </c>
      <c r="BD10" s="170" t="s">
        <v>13</v>
      </c>
      <c r="BE10" s="182" t="s">
        <v>44</v>
      </c>
      <c r="BF10" s="161" t="s">
        <v>41</v>
      </c>
      <c r="BG10" s="161" t="s">
        <v>42</v>
      </c>
      <c r="BH10" s="161" t="s">
        <v>43</v>
      </c>
      <c r="BM10" s="160" t="s">
        <v>22</v>
      </c>
      <c r="BN10" s="195" t="s">
        <v>311</v>
      </c>
    </row>
    <row r="11" spans="1:90" ht="8.25" hidden="1" customHeight="1">
      <c r="A11" s="149"/>
      <c r="B11" s="152"/>
      <c r="C11" s="152"/>
      <c r="D11" s="152"/>
      <c r="E11" s="152"/>
      <c r="F11" s="152"/>
      <c r="G11" s="152"/>
      <c r="H11" s="152"/>
      <c r="I11" s="152"/>
      <c r="J11" s="189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1"/>
      <c r="X11" s="176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8"/>
      <c r="AL11" s="167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9"/>
      <c r="BC11" s="171"/>
      <c r="BD11" s="171"/>
      <c r="BE11" s="183"/>
      <c r="BF11" s="162"/>
      <c r="BG11" s="162"/>
      <c r="BH11" s="162"/>
      <c r="BM11" s="160"/>
      <c r="BN11" s="196"/>
    </row>
    <row r="12" spans="1:90" ht="15" hidden="1" customHeight="1">
      <c r="A12" s="149"/>
      <c r="B12" s="152"/>
      <c r="C12" s="152"/>
      <c r="D12" s="152"/>
      <c r="E12" s="152"/>
      <c r="F12" s="152"/>
      <c r="G12" s="152"/>
      <c r="H12" s="152"/>
      <c r="I12" s="152"/>
      <c r="J12" s="154" t="s">
        <v>5</v>
      </c>
      <c r="K12" s="154" t="s">
        <v>28</v>
      </c>
      <c r="L12" s="154" t="s">
        <v>23</v>
      </c>
      <c r="M12" s="154" t="s">
        <v>16</v>
      </c>
      <c r="N12" s="154" t="s">
        <v>17</v>
      </c>
      <c r="O12" s="154" t="s">
        <v>9</v>
      </c>
      <c r="P12" s="154" t="s">
        <v>17</v>
      </c>
      <c r="Q12" s="154" t="s">
        <v>18</v>
      </c>
      <c r="R12" s="154" t="s">
        <v>17</v>
      </c>
      <c r="S12" s="154" t="s">
        <v>6</v>
      </c>
      <c r="T12" s="154" t="s">
        <v>29</v>
      </c>
      <c r="U12" s="154" t="s">
        <v>12</v>
      </c>
      <c r="V12" s="92"/>
      <c r="W12" s="154" t="s">
        <v>13</v>
      </c>
      <c r="X12" s="154" t="s">
        <v>16</v>
      </c>
      <c r="Y12" s="154" t="s">
        <v>17</v>
      </c>
      <c r="Z12" s="154" t="s">
        <v>9</v>
      </c>
      <c r="AA12" s="154" t="s">
        <v>17</v>
      </c>
      <c r="AB12" s="154" t="s">
        <v>15</v>
      </c>
      <c r="AC12" s="157" t="s">
        <v>30</v>
      </c>
      <c r="AD12" s="154" t="s">
        <v>14</v>
      </c>
      <c r="AE12" s="154" t="s">
        <v>16</v>
      </c>
      <c r="AF12" s="154" t="s">
        <v>17</v>
      </c>
      <c r="AG12" s="154" t="s">
        <v>9</v>
      </c>
      <c r="AH12" s="154" t="s">
        <v>17</v>
      </c>
      <c r="AI12" s="154" t="s">
        <v>7</v>
      </c>
      <c r="AJ12" s="154" t="s">
        <v>31</v>
      </c>
      <c r="AK12" s="92"/>
      <c r="AL12" s="154" t="s">
        <v>16</v>
      </c>
      <c r="AM12" s="154" t="s">
        <v>17</v>
      </c>
      <c r="AN12" s="154" t="s">
        <v>9</v>
      </c>
      <c r="AO12" s="154" t="s">
        <v>17</v>
      </c>
      <c r="AP12" s="154" t="s">
        <v>18</v>
      </c>
      <c r="AQ12" s="154" t="s">
        <v>17</v>
      </c>
      <c r="AR12" s="154" t="s">
        <v>10</v>
      </c>
      <c r="AS12" s="157" t="s">
        <v>32</v>
      </c>
      <c r="AT12" s="157" t="s">
        <v>34</v>
      </c>
      <c r="AU12" s="154" t="s">
        <v>16</v>
      </c>
      <c r="AV12" s="154" t="s">
        <v>17</v>
      </c>
      <c r="AW12" s="154" t="s">
        <v>9</v>
      </c>
      <c r="AX12" s="154" t="s">
        <v>17</v>
      </c>
      <c r="AY12" s="154" t="s">
        <v>18</v>
      </c>
      <c r="AZ12" s="154" t="s">
        <v>17</v>
      </c>
      <c r="BA12" s="154" t="s">
        <v>11</v>
      </c>
      <c r="BB12" s="179" t="s">
        <v>33</v>
      </c>
      <c r="BC12" s="171"/>
      <c r="BD12" s="171"/>
      <c r="BE12" s="183"/>
      <c r="BF12" s="162"/>
      <c r="BG12" s="162"/>
      <c r="BH12" s="162"/>
      <c r="BM12" s="160"/>
      <c r="BN12" s="196"/>
    </row>
    <row r="13" spans="1:90" ht="22.5" customHeight="1">
      <c r="A13" s="149"/>
      <c r="B13" s="152"/>
      <c r="C13" s="152"/>
      <c r="D13" s="152"/>
      <c r="E13" s="152"/>
      <c r="F13" s="152"/>
      <c r="G13" s="152"/>
      <c r="H13" s="152"/>
      <c r="I13" s="152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92"/>
      <c r="W13" s="155"/>
      <c r="X13" s="155"/>
      <c r="Y13" s="155"/>
      <c r="Z13" s="155"/>
      <c r="AA13" s="155"/>
      <c r="AB13" s="155"/>
      <c r="AC13" s="158"/>
      <c r="AD13" s="155"/>
      <c r="AE13" s="155"/>
      <c r="AF13" s="155"/>
      <c r="AG13" s="155"/>
      <c r="AH13" s="155"/>
      <c r="AI13" s="155"/>
      <c r="AJ13" s="155"/>
      <c r="AK13" s="92"/>
      <c r="AL13" s="155"/>
      <c r="AM13" s="155"/>
      <c r="AN13" s="155"/>
      <c r="AO13" s="155"/>
      <c r="AP13" s="155"/>
      <c r="AQ13" s="155"/>
      <c r="AR13" s="155"/>
      <c r="AS13" s="158"/>
      <c r="AT13" s="158"/>
      <c r="AU13" s="155"/>
      <c r="AV13" s="155"/>
      <c r="AW13" s="155"/>
      <c r="AX13" s="155"/>
      <c r="AY13" s="155"/>
      <c r="AZ13" s="155"/>
      <c r="BA13" s="155"/>
      <c r="BB13" s="180"/>
      <c r="BC13" s="171"/>
      <c r="BD13" s="171"/>
      <c r="BE13" s="183"/>
      <c r="BF13" s="162"/>
      <c r="BG13" s="162"/>
      <c r="BH13" s="162"/>
      <c r="BM13" s="28"/>
      <c r="BN13" s="197"/>
    </row>
    <row r="14" spans="1:90" ht="6" hidden="1" customHeight="1" thickBot="1">
      <c r="A14" s="150"/>
      <c r="B14" s="153"/>
      <c r="C14" s="153"/>
      <c r="D14" s="153"/>
      <c r="E14" s="153"/>
      <c r="F14" s="153"/>
      <c r="G14" s="153"/>
      <c r="H14" s="111"/>
      <c r="I14" s="111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93"/>
      <c r="W14" s="156"/>
      <c r="X14" s="156"/>
      <c r="Y14" s="156"/>
      <c r="Z14" s="156"/>
      <c r="AA14" s="156"/>
      <c r="AB14" s="156"/>
      <c r="AC14" s="159"/>
      <c r="AD14" s="156"/>
      <c r="AE14" s="156"/>
      <c r="AF14" s="156"/>
      <c r="AG14" s="156"/>
      <c r="AH14" s="156"/>
      <c r="AI14" s="156"/>
      <c r="AJ14" s="156"/>
      <c r="AK14" s="93"/>
      <c r="AL14" s="156"/>
      <c r="AM14" s="156"/>
      <c r="AN14" s="156"/>
      <c r="AO14" s="156"/>
      <c r="AP14" s="156"/>
      <c r="AQ14" s="156"/>
      <c r="AR14" s="156"/>
      <c r="AS14" s="159"/>
      <c r="AT14" s="159"/>
      <c r="AU14" s="156"/>
      <c r="AV14" s="156"/>
      <c r="AW14" s="156"/>
      <c r="AX14" s="156"/>
      <c r="AY14" s="156"/>
      <c r="AZ14" s="156"/>
      <c r="BA14" s="156"/>
      <c r="BB14" s="181"/>
      <c r="BC14" s="172"/>
      <c r="BD14" s="172"/>
      <c r="BE14" s="183"/>
      <c r="BF14" s="163"/>
      <c r="BG14" s="163"/>
      <c r="BH14" s="163"/>
      <c r="BI14" s="29" t="s">
        <v>24</v>
      </c>
      <c r="BJ14" s="30" t="s">
        <v>25</v>
      </c>
      <c r="BK14" s="30" t="s">
        <v>26</v>
      </c>
      <c r="BL14" s="31" t="s">
        <v>27</v>
      </c>
      <c r="BM14" s="28"/>
      <c r="BN14" s="140"/>
    </row>
    <row r="15" spans="1:90" s="1" customFormat="1" ht="23.1" customHeight="1">
      <c r="A15" s="109">
        <v>1</v>
      </c>
      <c r="B15" s="56" t="s">
        <v>104</v>
      </c>
      <c r="C15" s="57"/>
      <c r="D15" s="56"/>
      <c r="E15" s="58"/>
      <c r="F15" s="59"/>
      <c r="G15" s="59"/>
      <c r="H15" s="59" t="s">
        <v>105</v>
      </c>
      <c r="I15" s="60">
        <v>2013</v>
      </c>
      <c r="J15" s="66">
        <v>13.32</v>
      </c>
      <c r="K15" s="67"/>
      <c r="L15" s="68"/>
      <c r="M15" s="69"/>
      <c r="N15" s="69"/>
      <c r="O15" s="69"/>
      <c r="P15" s="69"/>
      <c r="Q15" s="69"/>
      <c r="R15" s="69"/>
      <c r="S15" s="70">
        <v>15.49</v>
      </c>
      <c r="T15" s="71"/>
      <c r="U15" s="72"/>
      <c r="V15" s="73"/>
      <c r="W15" s="73"/>
      <c r="X15" s="73"/>
      <c r="Y15" s="73"/>
      <c r="Z15" s="73"/>
      <c r="AA15" s="73"/>
      <c r="AB15" s="74">
        <v>14.85</v>
      </c>
      <c r="AC15" s="71"/>
      <c r="AD15" s="75"/>
      <c r="AE15" s="73"/>
      <c r="AF15" s="73"/>
      <c r="AG15" s="73"/>
      <c r="AH15" s="73"/>
      <c r="AI15" s="74">
        <v>14.04</v>
      </c>
      <c r="AJ15" s="73"/>
      <c r="AK15" s="73"/>
      <c r="AL15" s="76"/>
      <c r="AM15" s="77"/>
      <c r="AN15" s="76"/>
      <c r="AO15" s="77"/>
      <c r="AP15" s="76"/>
      <c r="AQ15" s="77"/>
      <c r="AR15" s="70">
        <v>13.08</v>
      </c>
      <c r="AS15" s="71"/>
      <c r="AT15" s="78"/>
      <c r="AU15" s="69"/>
      <c r="AV15" s="69"/>
      <c r="AW15" s="69"/>
      <c r="AX15" s="69"/>
      <c r="AY15" s="69"/>
      <c r="AZ15" s="69"/>
      <c r="BA15" s="70">
        <v>13.07</v>
      </c>
      <c r="BB15" s="79">
        <v>30</v>
      </c>
      <c r="BC15" s="80">
        <f t="shared" ref="BC15:BC46" si="0">AVERAGE(AR15+BA15)/2</f>
        <v>13.074999999999999</v>
      </c>
      <c r="BD15" s="80">
        <f t="shared" ref="BD15:BD46" si="1">IF(BC15&gt;=10,60,AS15+BB15)</f>
        <v>60</v>
      </c>
      <c r="BE15" s="89">
        <f t="shared" ref="BE15:BE46" si="2">(J15+S15+AB15+AI15+AR15+BA15)/6</f>
        <v>13.975</v>
      </c>
      <c r="BF15" s="82"/>
      <c r="BG15" s="82"/>
      <c r="BH15" s="82"/>
      <c r="BI15" s="82">
        <f t="shared" ref="BI15:BI46" si="3">(BF15+BG15)/2</f>
        <v>0</v>
      </c>
      <c r="BJ15" s="82">
        <f t="shared" ref="BJ15:BJ46" si="4">BH15/4</f>
        <v>0</v>
      </c>
      <c r="BK15" s="82">
        <f t="shared" ref="BK15:BK46" si="5">BI15+BJ15</f>
        <v>0</v>
      </c>
      <c r="BL15" s="82">
        <f t="shared" ref="BL15:BL46" si="6">1-(0.04*BK15)</f>
        <v>1</v>
      </c>
      <c r="BM15" s="83">
        <f t="shared" ref="BM15:BM46" si="7">BL15*BE15</f>
        <v>13.975</v>
      </c>
      <c r="BN15" s="142" t="s">
        <v>312</v>
      </c>
      <c r="BO15" s="48"/>
      <c r="BP15" s="48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1" customFormat="1" ht="23.1" customHeight="1">
      <c r="A16" s="55">
        <v>2</v>
      </c>
      <c r="B16" s="56" t="s">
        <v>86</v>
      </c>
      <c r="C16" s="57"/>
      <c r="D16" s="56"/>
      <c r="E16" s="61"/>
      <c r="F16" s="59"/>
      <c r="G16" s="59"/>
      <c r="H16" s="59" t="s">
        <v>87</v>
      </c>
      <c r="I16" s="60">
        <v>2013</v>
      </c>
      <c r="J16" s="66">
        <v>13.3</v>
      </c>
      <c r="K16" s="67"/>
      <c r="L16" s="68"/>
      <c r="M16" s="69"/>
      <c r="N16" s="69"/>
      <c r="O16" s="69"/>
      <c r="P16" s="69"/>
      <c r="Q16" s="69"/>
      <c r="R16" s="69"/>
      <c r="S16" s="70">
        <v>12.31</v>
      </c>
      <c r="T16" s="71"/>
      <c r="U16" s="72"/>
      <c r="V16" s="73"/>
      <c r="W16" s="73"/>
      <c r="X16" s="73"/>
      <c r="Y16" s="73"/>
      <c r="Z16" s="73"/>
      <c r="AA16" s="73"/>
      <c r="AB16" s="74">
        <v>13.29</v>
      </c>
      <c r="AC16" s="71"/>
      <c r="AD16" s="75"/>
      <c r="AE16" s="73"/>
      <c r="AF16" s="73"/>
      <c r="AG16" s="73"/>
      <c r="AH16" s="73"/>
      <c r="AI16" s="74">
        <v>11.67</v>
      </c>
      <c r="AJ16" s="73"/>
      <c r="AK16" s="73"/>
      <c r="AL16" s="76"/>
      <c r="AM16" s="77"/>
      <c r="AN16" s="76"/>
      <c r="AO16" s="77"/>
      <c r="AP16" s="76"/>
      <c r="AQ16" s="77"/>
      <c r="AR16" s="70">
        <v>13.04</v>
      </c>
      <c r="AS16" s="71"/>
      <c r="AT16" s="78"/>
      <c r="AU16" s="69"/>
      <c r="AV16" s="69"/>
      <c r="AW16" s="69"/>
      <c r="AX16" s="69"/>
      <c r="AY16" s="69"/>
      <c r="AZ16" s="69"/>
      <c r="BA16" s="70">
        <v>14.07</v>
      </c>
      <c r="BB16" s="79">
        <v>30</v>
      </c>
      <c r="BC16" s="80">
        <f t="shared" si="0"/>
        <v>13.555</v>
      </c>
      <c r="BD16" s="80">
        <f t="shared" si="1"/>
        <v>60</v>
      </c>
      <c r="BE16" s="81">
        <f t="shared" si="2"/>
        <v>12.946666666666667</v>
      </c>
      <c r="BF16" s="84"/>
      <c r="BG16" s="84"/>
      <c r="BH16" s="84"/>
      <c r="BI16" s="84">
        <f t="shared" si="3"/>
        <v>0</v>
      </c>
      <c r="BJ16" s="84">
        <f t="shared" si="4"/>
        <v>0</v>
      </c>
      <c r="BK16" s="84">
        <f t="shared" si="5"/>
        <v>0</v>
      </c>
      <c r="BL16" s="84">
        <f t="shared" si="6"/>
        <v>1</v>
      </c>
      <c r="BM16" s="85">
        <f t="shared" si="7"/>
        <v>12.946666666666667</v>
      </c>
      <c r="BN16" s="142" t="s">
        <v>312</v>
      </c>
      <c r="BO16" s="48"/>
      <c r="BP16" s="48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1" customFormat="1" ht="23.1" customHeight="1">
      <c r="A17" s="55">
        <v>3</v>
      </c>
      <c r="B17" s="56" t="s">
        <v>84</v>
      </c>
      <c r="C17" s="57"/>
      <c r="D17" s="56"/>
      <c r="E17" s="61"/>
      <c r="F17" s="59"/>
      <c r="G17" s="59"/>
      <c r="H17" s="59" t="s">
        <v>85</v>
      </c>
      <c r="I17" s="60">
        <v>2013</v>
      </c>
      <c r="J17" s="66">
        <v>11.2</v>
      </c>
      <c r="K17" s="67"/>
      <c r="L17" s="68"/>
      <c r="M17" s="69"/>
      <c r="N17" s="69"/>
      <c r="O17" s="69"/>
      <c r="P17" s="69"/>
      <c r="Q17" s="69"/>
      <c r="R17" s="69"/>
      <c r="S17" s="70">
        <v>12.86</v>
      </c>
      <c r="T17" s="71"/>
      <c r="U17" s="72"/>
      <c r="V17" s="73"/>
      <c r="W17" s="73"/>
      <c r="X17" s="73"/>
      <c r="Y17" s="73"/>
      <c r="Z17" s="73"/>
      <c r="AA17" s="73"/>
      <c r="AB17" s="74">
        <v>12.8</v>
      </c>
      <c r="AC17" s="71"/>
      <c r="AD17" s="75"/>
      <c r="AE17" s="73"/>
      <c r="AF17" s="73"/>
      <c r="AG17" s="73"/>
      <c r="AH17" s="73"/>
      <c r="AI17" s="74">
        <v>12.3</v>
      </c>
      <c r="AJ17" s="73"/>
      <c r="AK17" s="73"/>
      <c r="AL17" s="76"/>
      <c r="AM17" s="77"/>
      <c r="AN17" s="76"/>
      <c r="AO17" s="77"/>
      <c r="AP17" s="76"/>
      <c r="AQ17" s="77"/>
      <c r="AR17" s="70">
        <v>12.26</v>
      </c>
      <c r="AS17" s="71"/>
      <c r="AT17" s="86"/>
      <c r="AU17" s="69"/>
      <c r="AV17" s="69"/>
      <c r="AW17" s="69"/>
      <c r="AX17" s="69"/>
      <c r="AY17" s="69"/>
      <c r="AZ17" s="69"/>
      <c r="BA17" s="70">
        <v>13.81</v>
      </c>
      <c r="BB17" s="79">
        <v>30</v>
      </c>
      <c r="BC17" s="80">
        <f t="shared" si="0"/>
        <v>13.035</v>
      </c>
      <c r="BD17" s="80">
        <f t="shared" si="1"/>
        <v>60</v>
      </c>
      <c r="BE17" s="81">
        <f t="shared" si="2"/>
        <v>12.538333333333332</v>
      </c>
      <c r="BF17" s="84"/>
      <c r="BG17" s="84"/>
      <c r="BH17" s="84"/>
      <c r="BI17" s="84">
        <f t="shared" si="3"/>
        <v>0</v>
      </c>
      <c r="BJ17" s="84">
        <f t="shared" si="4"/>
        <v>0</v>
      </c>
      <c r="BK17" s="84">
        <f t="shared" si="5"/>
        <v>0</v>
      </c>
      <c r="BL17" s="84">
        <f t="shared" si="6"/>
        <v>1</v>
      </c>
      <c r="BM17" s="85">
        <f t="shared" si="7"/>
        <v>12.538333333333332</v>
      </c>
      <c r="BN17" s="142" t="s">
        <v>312</v>
      </c>
      <c r="BO17" s="48"/>
      <c r="BP17" s="48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1" customFormat="1" ht="23.1" customHeight="1">
      <c r="A18" s="55">
        <v>4</v>
      </c>
      <c r="B18" s="56" t="s">
        <v>140</v>
      </c>
      <c r="C18" s="57"/>
      <c r="D18" s="56"/>
      <c r="E18" s="61"/>
      <c r="F18" s="59"/>
      <c r="G18" s="59"/>
      <c r="H18" s="59" t="s">
        <v>141</v>
      </c>
      <c r="I18" s="60">
        <v>2013</v>
      </c>
      <c r="J18" s="66">
        <v>12.88</v>
      </c>
      <c r="K18" s="67"/>
      <c r="L18" s="68"/>
      <c r="M18" s="69"/>
      <c r="N18" s="69"/>
      <c r="O18" s="69"/>
      <c r="P18" s="69"/>
      <c r="Q18" s="69"/>
      <c r="R18" s="69"/>
      <c r="S18" s="70">
        <v>12.02</v>
      </c>
      <c r="T18" s="71"/>
      <c r="U18" s="72"/>
      <c r="V18" s="73"/>
      <c r="W18" s="73"/>
      <c r="X18" s="73"/>
      <c r="Y18" s="73"/>
      <c r="Z18" s="73"/>
      <c r="AA18" s="73"/>
      <c r="AB18" s="74">
        <v>13.46</v>
      </c>
      <c r="AC18" s="71"/>
      <c r="AD18" s="75"/>
      <c r="AE18" s="73"/>
      <c r="AF18" s="73"/>
      <c r="AG18" s="73"/>
      <c r="AH18" s="73"/>
      <c r="AI18" s="74">
        <v>11.59</v>
      </c>
      <c r="AJ18" s="73"/>
      <c r="AK18" s="73"/>
      <c r="AL18" s="76"/>
      <c r="AM18" s="77"/>
      <c r="AN18" s="76"/>
      <c r="AO18" s="77"/>
      <c r="AP18" s="76"/>
      <c r="AQ18" s="77"/>
      <c r="AR18" s="70">
        <v>11.59</v>
      </c>
      <c r="AS18" s="71"/>
      <c r="AT18" s="86"/>
      <c r="AU18" s="69"/>
      <c r="AV18" s="69"/>
      <c r="AW18" s="69"/>
      <c r="AX18" s="69"/>
      <c r="AY18" s="69"/>
      <c r="AZ18" s="69"/>
      <c r="BA18" s="70">
        <v>12.73</v>
      </c>
      <c r="BB18" s="79">
        <v>30</v>
      </c>
      <c r="BC18" s="80">
        <f t="shared" si="0"/>
        <v>12.16</v>
      </c>
      <c r="BD18" s="80">
        <f t="shared" si="1"/>
        <v>60</v>
      </c>
      <c r="BE18" s="81">
        <f t="shared" si="2"/>
        <v>12.378333333333336</v>
      </c>
      <c r="BF18" s="84"/>
      <c r="BG18" s="84"/>
      <c r="BH18" s="84"/>
      <c r="BI18" s="84">
        <f t="shared" si="3"/>
        <v>0</v>
      </c>
      <c r="BJ18" s="84">
        <f t="shared" si="4"/>
        <v>0</v>
      </c>
      <c r="BK18" s="84">
        <f t="shared" si="5"/>
        <v>0</v>
      </c>
      <c r="BL18" s="84">
        <f t="shared" si="6"/>
        <v>1</v>
      </c>
      <c r="BM18" s="85">
        <f t="shared" si="7"/>
        <v>12.378333333333336</v>
      </c>
      <c r="BN18" s="144"/>
      <c r="BO18" s="48"/>
      <c r="BP18" s="48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1" customFormat="1" ht="23.1" customHeight="1">
      <c r="A19" s="55">
        <v>5</v>
      </c>
      <c r="B19" s="56" t="s">
        <v>146</v>
      </c>
      <c r="C19" s="56"/>
      <c r="D19" s="56"/>
      <c r="E19" s="61"/>
      <c r="F19" s="95"/>
      <c r="G19" s="59"/>
      <c r="H19" s="59" t="s">
        <v>47</v>
      </c>
      <c r="I19" s="60">
        <v>2013</v>
      </c>
      <c r="J19" s="66">
        <v>11.51</v>
      </c>
      <c r="K19" s="67"/>
      <c r="L19" s="68"/>
      <c r="M19" s="69"/>
      <c r="N19" s="69"/>
      <c r="O19" s="69"/>
      <c r="P19" s="69"/>
      <c r="Q19" s="69"/>
      <c r="R19" s="69"/>
      <c r="S19" s="70">
        <v>13.59</v>
      </c>
      <c r="T19" s="71"/>
      <c r="U19" s="72"/>
      <c r="V19" s="73"/>
      <c r="W19" s="73"/>
      <c r="X19" s="73"/>
      <c r="Y19" s="73"/>
      <c r="Z19" s="73"/>
      <c r="AA19" s="73"/>
      <c r="AB19" s="74">
        <v>12.49</v>
      </c>
      <c r="AC19" s="71"/>
      <c r="AD19" s="75"/>
      <c r="AE19" s="73"/>
      <c r="AF19" s="73"/>
      <c r="AG19" s="73"/>
      <c r="AH19" s="73"/>
      <c r="AI19" s="74">
        <v>11.82</v>
      </c>
      <c r="AJ19" s="73"/>
      <c r="AK19" s="73"/>
      <c r="AL19" s="76"/>
      <c r="AM19" s="77"/>
      <c r="AN19" s="76"/>
      <c r="AO19" s="77"/>
      <c r="AP19" s="76"/>
      <c r="AQ19" s="77"/>
      <c r="AR19" s="70">
        <v>12.19</v>
      </c>
      <c r="AS19" s="71"/>
      <c r="AT19" s="86"/>
      <c r="AU19" s="69"/>
      <c r="AV19" s="69"/>
      <c r="AW19" s="69"/>
      <c r="AX19" s="69"/>
      <c r="AY19" s="69"/>
      <c r="AZ19" s="69"/>
      <c r="BA19" s="70">
        <v>11.65</v>
      </c>
      <c r="BB19" s="79">
        <v>30</v>
      </c>
      <c r="BC19" s="80">
        <f t="shared" si="0"/>
        <v>11.92</v>
      </c>
      <c r="BD19" s="80">
        <f t="shared" si="1"/>
        <v>60</v>
      </c>
      <c r="BE19" s="81">
        <f t="shared" si="2"/>
        <v>12.208333333333334</v>
      </c>
      <c r="BF19" s="84"/>
      <c r="BG19" s="84"/>
      <c r="BH19" s="84"/>
      <c r="BI19" s="84">
        <f t="shared" si="3"/>
        <v>0</v>
      </c>
      <c r="BJ19" s="84">
        <f t="shared" si="4"/>
        <v>0</v>
      </c>
      <c r="BK19" s="84">
        <f t="shared" si="5"/>
        <v>0</v>
      </c>
      <c r="BL19" s="84">
        <f t="shared" si="6"/>
        <v>1</v>
      </c>
      <c r="BM19" s="85">
        <f t="shared" si="7"/>
        <v>12.208333333333334</v>
      </c>
      <c r="BN19" s="144"/>
      <c r="BO19" s="48"/>
      <c r="BP19" s="48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1" customFormat="1" ht="23.1" customHeight="1">
      <c r="A20" s="55">
        <v>6</v>
      </c>
      <c r="B20" s="56" t="s">
        <v>109</v>
      </c>
      <c r="C20" s="57"/>
      <c r="D20" s="56"/>
      <c r="E20" s="58"/>
      <c r="F20" s="56"/>
      <c r="G20" s="56"/>
      <c r="H20" s="56" t="s">
        <v>110</v>
      </c>
      <c r="I20" s="62">
        <v>2013</v>
      </c>
      <c r="J20" s="87">
        <v>12.71</v>
      </c>
      <c r="K20" s="67"/>
      <c r="L20" s="68"/>
      <c r="M20" s="88"/>
      <c r="N20" s="88"/>
      <c r="O20" s="88"/>
      <c r="P20" s="88"/>
      <c r="Q20" s="88"/>
      <c r="R20" s="88"/>
      <c r="S20" s="70">
        <v>11.23</v>
      </c>
      <c r="T20" s="71"/>
      <c r="U20" s="72"/>
      <c r="V20" s="73"/>
      <c r="W20" s="73"/>
      <c r="X20" s="73"/>
      <c r="Y20" s="73"/>
      <c r="Z20" s="73"/>
      <c r="AA20" s="73"/>
      <c r="AB20" s="74">
        <v>12.38</v>
      </c>
      <c r="AC20" s="71"/>
      <c r="AD20" s="75"/>
      <c r="AE20" s="73"/>
      <c r="AF20" s="73"/>
      <c r="AG20" s="73"/>
      <c r="AH20" s="73"/>
      <c r="AI20" s="74">
        <v>12.45</v>
      </c>
      <c r="AJ20" s="73"/>
      <c r="AK20" s="73"/>
      <c r="AL20" s="74"/>
      <c r="AM20" s="73"/>
      <c r="AN20" s="74"/>
      <c r="AO20" s="73"/>
      <c r="AP20" s="74"/>
      <c r="AQ20" s="73"/>
      <c r="AR20" s="70">
        <v>11.71</v>
      </c>
      <c r="AS20" s="71"/>
      <c r="AT20" s="75"/>
      <c r="AU20" s="88"/>
      <c r="AV20" s="88"/>
      <c r="AW20" s="88"/>
      <c r="AX20" s="88"/>
      <c r="AY20" s="88"/>
      <c r="AZ20" s="88"/>
      <c r="BA20" s="70">
        <v>12.08</v>
      </c>
      <c r="BB20" s="79">
        <v>30</v>
      </c>
      <c r="BC20" s="80">
        <f t="shared" si="0"/>
        <v>11.895</v>
      </c>
      <c r="BD20" s="80">
        <f t="shared" si="1"/>
        <v>60</v>
      </c>
      <c r="BE20" s="89">
        <f t="shared" si="2"/>
        <v>12.093333333333334</v>
      </c>
      <c r="BF20" s="82"/>
      <c r="BG20" s="82"/>
      <c r="BH20" s="82"/>
      <c r="BI20" s="82">
        <f t="shared" si="3"/>
        <v>0</v>
      </c>
      <c r="BJ20" s="82">
        <f t="shared" si="4"/>
        <v>0</v>
      </c>
      <c r="BK20" s="82">
        <f t="shared" si="5"/>
        <v>0</v>
      </c>
      <c r="BL20" s="82">
        <f t="shared" si="6"/>
        <v>1</v>
      </c>
      <c r="BM20" s="83">
        <f t="shared" si="7"/>
        <v>12.093333333333334</v>
      </c>
      <c r="BN20" s="144"/>
      <c r="BO20" s="48"/>
      <c r="BP20" s="48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1" customFormat="1" ht="23.1" customHeight="1">
      <c r="A21" s="55">
        <v>7</v>
      </c>
      <c r="B21" s="56" t="s">
        <v>139</v>
      </c>
      <c r="C21" s="57"/>
      <c r="D21" s="56"/>
      <c r="E21" s="58"/>
      <c r="F21" s="56"/>
      <c r="G21" s="56"/>
      <c r="H21" s="56" t="s">
        <v>93</v>
      </c>
      <c r="I21" s="62">
        <v>2013</v>
      </c>
      <c r="J21" s="87">
        <v>11.56</v>
      </c>
      <c r="K21" s="67"/>
      <c r="L21" s="68"/>
      <c r="M21" s="88"/>
      <c r="N21" s="88"/>
      <c r="O21" s="88"/>
      <c r="P21" s="88"/>
      <c r="Q21" s="88"/>
      <c r="R21" s="88"/>
      <c r="S21" s="70">
        <v>12.86</v>
      </c>
      <c r="T21" s="71"/>
      <c r="U21" s="72"/>
      <c r="V21" s="73"/>
      <c r="W21" s="73"/>
      <c r="X21" s="73"/>
      <c r="Y21" s="73"/>
      <c r="Z21" s="73"/>
      <c r="AA21" s="73"/>
      <c r="AB21" s="74">
        <v>11.79</v>
      </c>
      <c r="AC21" s="71"/>
      <c r="AD21" s="75"/>
      <c r="AE21" s="73"/>
      <c r="AF21" s="73"/>
      <c r="AG21" s="73"/>
      <c r="AH21" s="73"/>
      <c r="AI21" s="74">
        <v>11.31</v>
      </c>
      <c r="AJ21" s="73"/>
      <c r="AK21" s="73"/>
      <c r="AL21" s="74"/>
      <c r="AM21" s="73"/>
      <c r="AN21" s="74"/>
      <c r="AO21" s="73"/>
      <c r="AP21" s="74"/>
      <c r="AQ21" s="73"/>
      <c r="AR21" s="70">
        <v>12.02</v>
      </c>
      <c r="AS21" s="71"/>
      <c r="AT21" s="75"/>
      <c r="AU21" s="88"/>
      <c r="AV21" s="88"/>
      <c r="AW21" s="88"/>
      <c r="AX21" s="88"/>
      <c r="AY21" s="88"/>
      <c r="AZ21" s="88"/>
      <c r="BA21" s="70">
        <v>12.71</v>
      </c>
      <c r="BB21" s="79">
        <v>30</v>
      </c>
      <c r="BC21" s="80">
        <f t="shared" si="0"/>
        <v>12.365</v>
      </c>
      <c r="BD21" s="80">
        <f t="shared" si="1"/>
        <v>60</v>
      </c>
      <c r="BE21" s="89">
        <f t="shared" si="2"/>
        <v>12.041666666666666</v>
      </c>
      <c r="BF21" s="82"/>
      <c r="BG21" s="82"/>
      <c r="BH21" s="82"/>
      <c r="BI21" s="82">
        <f t="shared" si="3"/>
        <v>0</v>
      </c>
      <c r="BJ21" s="82">
        <f t="shared" si="4"/>
        <v>0</v>
      </c>
      <c r="BK21" s="82">
        <f t="shared" si="5"/>
        <v>0</v>
      </c>
      <c r="BL21" s="82">
        <f t="shared" si="6"/>
        <v>1</v>
      </c>
      <c r="BM21" s="83">
        <f t="shared" si="7"/>
        <v>12.041666666666666</v>
      </c>
      <c r="BN21" s="144"/>
      <c r="BO21" s="48"/>
      <c r="BP21" s="48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1" customFormat="1" ht="23.1" customHeight="1">
      <c r="A22" s="55">
        <v>8</v>
      </c>
      <c r="B22" s="56" t="s">
        <v>116</v>
      </c>
      <c r="C22" s="56"/>
      <c r="D22" s="56"/>
      <c r="E22" s="58"/>
      <c r="F22" s="63"/>
      <c r="G22" s="56"/>
      <c r="H22" s="56" t="s">
        <v>91</v>
      </c>
      <c r="I22" s="62">
        <v>2013</v>
      </c>
      <c r="J22" s="87">
        <v>11.01</v>
      </c>
      <c r="K22" s="67"/>
      <c r="L22" s="68"/>
      <c r="M22" s="88"/>
      <c r="N22" s="88"/>
      <c r="O22" s="88"/>
      <c r="P22" s="88"/>
      <c r="Q22" s="88"/>
      <c r="R22" s="88"/>
      <c r="S22" s="70">
        <v>12.58</v>
      </c>
      <c r="T22" s="71"/>
      <c r="U22" s="72"/>
      <c r="V22" s="73"/>
      <c r="W22" s="73"/>
      <c r="X22" s="73"/>
      <c r="Y22" s="73"/>
      <c r="Z22" s="73"/>
      <c r="AA22" s="73"/>
      <c r="AB22" s="74">
        <v>12.49</v>
      </c>
      <c r="AC22" s="71"/>
      <c r="AD22" s="75"/>
      <c r="AE22" s="73"/>
      <c r="AF22" s="73"/>
      <c r="AG22" s="73"/>
      <c r="AH22" s="73"/>
      <c r="AI22" s="74">
        <v>12.41</v>
      </c>
      <c r="AJ22" s="73"/>
      <c r="AK22" s="73"/>
      <c r="AL22" s="74"/>
      <c r="AM22" s="73"/>
      <c r="AN22" s="74"/>
      <c r="AO22" s="73"/>
      <c r="AP22" s="74"/>
      <c r="AQ22" s="73"/>
      <c r="AR22" s="70">
        <v>11.46</v>
      </c>
      <c r="AS22" s="71"/>
      <c r="AT22" s="75"/>
      <c r="AU22" s="88"/>
      <c r="AV22" s="88"/>
      <c r="AW22" s="88"/>
      <c r="AX22" s="88"/>
      <c r="AY22" s="88"/>
      <c r="AZ22" s="88"/>
      <c r="BA22" s="70">
        <v>11.93</v>
      </c>
      <c r="BB22" s="79">
        <v>30</v>
      </c>
      <c r="BC22" s="80">
        <f t="shared" si="0"/>
        <v>11.695</v>
      </c>
      <c r="BD22" s="80">
        <f t="shared" si="1"/>
        <v>60</v>
      </c>
      <c r="BE22" s="89">
        <f t="shared" si="2"/>
        <v>11.979999999999999</v>
      </c>
      <c r="BF22" s="82"/>
      <c r="BG22" s="82"/>
      <c r="BH22" s="82"/>
      <c r="BI22" s="82">
        <f t="shared" si="3"/>
        <v>0</v>
      </c>
      <c r="BJ22" s="82">
        <f t="shared" si="4"/>
        <v>0</v>
      </c>
      <c r="BK22" s="82">
        <f t="shared" si="5"/>
        <v>0</v>
      </c>
      <c r="BL22" s="82">
        <f t="shared" si="6"/>
        <v>1</v>
      </c>
      <c r="BM22" s="83">
        <f t="shared" si="7"/>
        <v>11.979999999999999</v>
      </c>
      <c r="BN22" s="144"/>
      <c r="BO22" s="48"/>
      <c r="BP22" s="48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1" customFormat="1" ht="23.1" customHeight="1">
      <c r="A23" s="55">
        <v>9</v>
      </c>
      <c r="B23" s="56" t="s">
        <v>126</v>
      </c>
      <c r="C23" s="57"/>
      <c r="D23" s="56"/>
      <c r="E23" s="58"/>
      <c r="F23" s="56"/>
      <c r="G23" s="56"/>
      <c r="H23" s="56" t="s">
        <v>127</v>
      </c>
      <c r="I23" s="62">
        <v>2013</v>
      </c>
      <c r="J23" s="87">
        <v>12.25</v>
      </c>
      <c r="K23" s="67"/>
      <c r="L23" s="68"/>
      <c r="M23" s="88"/>
      <c r="N23" s="88"/>
      <c r="O23" s="88"/>
      <c r="P23" s="88"/>
      <c r="Q23" s="88"/>
      <c r="R23" s="88"/>
      <c r="S23" s="70">
        <v>12.59</v>
      </c>
      <c r="T23" s="71"/>
      <c r="U23" s="72"/>
      <c r="V23" s="73"/>
      <c r="W23" s="73"/>
      <c r="X23" s="73"/>
      <c r="Y23" s="73"/>
      <c r="Z23" s="73"/>
      <c r="AA23" s="73"/>
      <c r="AB23" s="74">
        <v>12.31</v>
      </c>
      <c r="AC23" s="71"/>
      <c r="AD23" s="75"/>
      <c r="AE23" s="73"/>
      <c r="AF23" s="73"/>
      <c r="AG23" s="73"/>
      <c r="AH23" s="73"/>
      <c r="AI23" s="74">
        <v>10.95</v>
      </c>
      <c r="AJ23" s="73"/>
      <c r="AK23" s="73"/>
      <c r="AL23" s="74"/>
      <c r="AM23" s="73"/>
      <c r="AN23" s="74"/>
      <c r="AO23" s="73"/>
      <c r="AP23" s="74"/>
      <c r="AQ23" s="73"/>
      <c r="AR23" s="70">
        <v>11.79</v>
      </c>
      <c r="AS23" s="71"/>
      <c r="AT23" s="75"/>
      <c r="AU23" s="88"/>
      <c r="AV23" s="88"/>
      <c r="AW23" s="88"/>
      <c r="AX23" s="88"/>
      <c r="AY23" s="88"/>
      <c r="AZ23" s="88"/>
      <c r="BA23" s="70">
        <v>11.86</v>
      </c>
      <c r="BB23" s="79">
        <v>30</v>
      </c>
      <c r="BC23" s="80">
        <f t="shared" si="0"/>
        <v>11.824999999999999</v>
      </c>
      <c r="BD23" s="80">
        <f t="shared" si="1"/>
        <v>60</v>
      </c>
      <c r="BE23" s="89">
        <f t="shared" si="2"/>
        <v>11.958333333333334</v>
      </c>
      <c r="BF23" s="82"/>
      <c r="BG23" s="82"/>
      <c r="BH23" s="82"/>
      <c r="BI23" s="82">
        <f t="shared" si="3"/>
        <v>0</v>
      </c>
      <c r="BJ23" s="82">
        <f t="shared" si="4"/>
        <v>0</v>
      </c>
      <c r="BK23" s="82">
        <f t="shared" si="5"/>
        <v>0</v>
      </c>
      <c r="BL23" s="82">
        <f t="shared" si="6"/>
        <v>1</v>
      </c>
      <c r="BM23" s="83">
        <f t="shared" si="7"/>
        <v>11.958333333333334</v>
      </c>
      <c r="BN23" s="144"/>
      <c r="BO23" s="48"/>
      <c r="BP23" s="48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1" customFormat="1" ht="23.1" customHeight="1">
      <c r="A24" s="55">
        <v>10</v>
      </c>
      <c r="B24" s="56" t="s">
        <v>90</v>
      </c>
      <c r="C24" s="57"/>
      <c r="D24" s="56"/>
      <c r="E24" s="58"/>
      <c r="F24" s="56"/>
      <c r="G24" s="56"/>
      <c r="H24" s="56" t="s">
        <v>91</v>
      </c>
      <c r="I24" s="62">
        <v>2012</v>
      </c>
      <c r="J24" s="87">
        <v>15.27</v>
      </c>
      <c r="K24" s="67"/>
      <c r="L24" s="68"/>
      <c r="M24" s="73"/>
      <c r="N24" s="73"/>
      <c r="O24" s="73"/>
      <c r="P24" s="73"/>
      <c r="Q24" s="73"/>
      <c r="R24" s="73"/>
      <c r="S24" s="70">
        <v>11.33</v>
      </c>
      <c r="T24" s="71"/>
      <c r="U24" s="72"/>
      <c r="V24" s="73"/>
      <c r="W24" s="73"/>
      <c r="X24" s="73"/>
      <c r="Y24" s="73"/>
      <c r="Z24" s="73"/>
      <c r="AA24" s="73"/>
      <c r="AB24" s="74">
        <v>11.64</v>
      </c>
      <c r="AC24" s="71"/>
      <c r="AD24" s="75"/>
      <c r="AE24" s="73"/>
      <c r="AF24" s="73"/>
      <c r="AG24" s="73"/>
      <c r="AH24" s="73"/>
      <c r="AI24" s="74">
        <v>10.96</v>
      </c>
      <c r="AJ24" s="73"/>
      <c r="AK24" s="73"/>
      <c r="AL24" s="74"/>
      <c r="AM24" s="73"/>
      <c r="AN24" s="74"/>
      <c r="AO24" s="73"/>
      <c r="AP24" s="74"/>
      <c r="AQ24" s="73"/>
      <c r="AR24" s="70">
        <v>11.26</v>
      </c>
      <c r="AS24" s="71"/>
      <c r="AT24" s="75"/>
      <c r="AU24" s="88"/>
      <c r="AV24" s="88"/>
      <c r="AW24" s="88"/>
      <c r="AX24" s="88"/>
      <c r="AY24" s="88"/>
      <c r="AZ24" s="88"/>
      <c r="BA24" s="70">
        <v>10.98</v>
      </c>
      <c r="BB24" s="79">
        <v>30</v>
      </c>
      <c r="BC24" s="80">
        <f t="shared" si="0"/>
        <v>11.120000000000001</v>
      </c>
      <c r="BD24" s="80">
        <f t="shared" si="1"/>
        <v>60</v>
      </c>
      <c r="BE24" s="89">
        <f t="shared" si="2"/>
        <v>11.906666666666666</v>
      </c>
      <c r="BF24" s="82"/>
      <c r="BG24" s="82"/>
      <c r="BH24" s="82"/>
      <c r="BI24" s="82">
        <f t="shared" si="3"/>
        <v>0</v>
      </c>
      <c r="BJ24" s="82">
        <f t="shared" si="4"/>
        <v>0</v>
      </c>
      <c r="BK24" s="82">
        <f t="shared" si="5"/>
        <v>0</v>
      </c>
      <c r="BL24" s="82">
        <f t="shared" si="6"/>
        <v>1</v>
      </c>
      <c r="BM24" s="83">
        <f t="shared" si="7"/>
        <v>11.906666666666666</v>
      </c>
      <c r="BN24" s="144"/>
      <c r="BO24" s="48"/>
      <c r="BP24" s="48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1" customFormat="1" ht="23.1" customHeight="1">
      <c r="A25" s="55">
        <v>11</v>
      </c>
      <c r="B25" s="56" t="s">
        <v>96</v>
      </c>
      <c r="C25" s="57"/>
      <c r="D25" s="56"/>
      <c r="E25" s="58"/>
      <c r="F25" s="56"/>
      <c r="G25" s="56"/>
      <c r="H25" s="56" t="s">
        <v>97</v>
      </c>
      <c r="I25" s="62">
        <v>2013</v>
      </c>
      <c r="J25" s="87">
        <v>12.92</v>
      </c>
      <c r="K25" s="67"/>
      <c r="L25" s="68"/>
      <c r="M25" s="88"/>
      <c r="N25" s="88"/>
      <c r="O25" s="88"/>
      <c r="P25" s="88"/>
      <c r="Q25" s="88"/>
      <c r="R25" s="88"/>
      <c r="S25" s="70">
        <v>13.21</v>
      </c>
      <c r="T25" s="71"/>
      <c r="U25" s="72"/>
      <c r="V25" s="73"/>
      <c r="W25" s="73"/>
      <c r="X25" s="73"/>
      <c r="Y25" s="73"/>
      <c r="Z25" s="73"/>
      <c r="AA25" s="73"/>
      <c r="AB25" s="74">
        <v>11.45</v>
      </c>
      <c r="AC25" s="71"/>
      <c r="AD25" s="75"/>
      <c r="AE25" s="73"/>
      <c r="AF25" s="73"/>
      <c r="AG25" s="73"/>
      <c r="AH25" s="73"/>
      <c r="AI25" s="74">
        <v>11.37</v>
      </c>
      <c r="AJ25" s="73"/>
      <c r="AK25" s="73"/>
      <c r="AL25" s="74"/>
      <c r="AM25" s="73"/>
      <c r="AN25" s="74"/>
      <c r="AO25" s="73"/>
      <c r="AP25" s="74"/>
      <c r="AQ25" s="73"/>
      <c r="AR25" s="70">
        <v>10.029999999999999</v>
      </c>
      <c r="AS25" s="71"/>
      <c r="AT25" s="75"/>
      <c r="AU25" s="88"/>
      <c r="AV25" s="88"/>
      <c r="AW25" s="88"/>
      <c r="AX25" s="88"/>
      <c r="AY25" s="88"/>
      <c r="AZ25" s="88"/>
      <c r="BA25" s="70">
        <v>11.96</v>
      </c>
      <c r="BB25" s="79">
        <v>30</v>
      </c>
      <c r="BC25" s="80">
        <f t="shared" si="0"/>
        <v>10.995000000000001</v>
      </c>
      <c r="BD25" s="80">
        <f t="shared" si="1"/>
        <v>60</v>
      </c>
      <c r="BE25" s="89">
        <f t="shared" si="2"/>
        <v>11.823333333333332</v>
      </c>
      <c r="BF25" s="82"/>
      <c r="BG25" s="82"/>
      <c r="BH25" s="82"/>
      <c r="BI25" s="82">
        <f t="shared" si="3"/>
        <v>0</v>
      </c>
      <c r="BJ25" s="82">
        <f t="shared" si="4"/>
        <v>0</v>
      </c>
      <c r="BK25" s="82">
        <f t="shared" si="5"/>
        <v>0</v>
      </c>
      <c r="BL25" s="82">
        <f t="shared" si="6"/>
        <v>1</v>
      </c>
      <c r="BM25" s="83">
        <f t="shared" si="7"/>
        <v>11.823333333333332</v>
      </c>
      <c r="BN25" s="144"/>
      <c r="BO25" s="48"/>
      <c r="BP25" s="48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1" customFormat="1" ht="23.1" customHeight="1">
      <c r="A26" s="55">
        <v>12</v>
      </c>
      <c r="B26" s="56" t="s">
        <v>100</v>
      </c>
      <c r="C26" s="57"/>
      <c r="D26" s="56"/>
      <c r="E26" s="58"/>
      <c r="F26" s="56"/>
      <c r="G26" s="56"/>
      <c r="H26" s="56" t="s">
        <v>101</v>
      </c>
      <c r="I26" s="62">
        <v>2010</v>
      </c>
      <c r="J26" s="87">
        <v>12.44</v>
      </c>
      <c r="K26" s="67"/>
      <c r="L26" s="68"/>
      <c r="M26" s="88"/>
      <c r="N26" s="88"/>
      <c r="O26" s="88"/>
      <c r="P26" s="88"/>
      <c r="Q26" s="88"/>
      <c r="R26" s="88"/>
      <c r="S26" s="70">
        <v>15.69</v>
      </c>
      <c r="T26" s="71"/>
      <c r="U26" s="72"/>
      <c r="V26" s="73"/>
      <c r="W26" s="73"/>
      <c r="X26" s="73"/>
      <c r="Y26" s="73"/>
      <c r="Z26" s="73"/>
      <c r="AA26" s="73"/>
      <c r="AB26" s="74">
        <v>10.15</v>
      </c>
      <c r="AC26" s="71"/>
      <c r="AD26" s="75"/>
      <c r="AE26" s="73"/>
      <c r="AF26" s="73"/>
      <c r="AG26" s="73"/>
      <c r="AH26" s="73"/>
      <c r="AI26" s="74">
        <v>10.029999999999999</v>
      </c>
      <c r="AJ26" s="73"/>
      <c r="AK26" s="73"/>
      <c r="AL26" s="74"/>
      <c r="AM26" s="73"/>
      <c r="AN26" s="74"/>
      <c r="AO26" s="73"/>
      <c r="AP26" s="74"/>
      <c r="AQ26" s="73"/>
      <c r="AR26" s="70">
        <v>11.37</v>
      </c>
      <c r="AS26" s="71"/>
      <c r="AT26" s="75"/>
      <c r="AU26" s="88"/>
      <c r="AV26" s="88"/>
      <c r="AW26" s="88"/>
      <c r="AX26" s="88"/>
      <c r="AY26" s="88"/>
      <c r="AZ26" s="88"/>
      <c r="BA26" s="70">
        <v>11.01</v>
      </c>
      <c r="BB26" s="79">
        <v>30</v>
      </c>
      <c r="BC26" s="80">
        <f t="shared" si="0"/>
        <v>11.19</v>
      </c>
      <c r="BD26" s="80">
        <f t="shared" si="1"/>
        <v>60</v>
      </c>
      <c r="BE26" s="89">
        <f t="shared" si="2"/>
        <v>11.781666666666666</v>
      </c>
      <c r="BF26" s="82"/>
      <c r="BG26" s="82"/>
      <c r="BH26" s="82"/>
      <c r="BI26" s="82">
        <f t="shared" si="3"/>
        <v>0</v>
      </c>
      <c r="BJ26" s="82">
        <f t="shared" si="4"/>
        <v>0</v>
      </c>
      <c r="BK26" s="82">
        <f t="shared" si="5"/>
        <v>0</v>
      </c>
      <c r="BL26" s="82">
        <f t="shared" si="6"/>
        <v>1</v>
      </c>
      <c r="BM26" s="83">
        <f t="shared" si="7"/>
        <v>11.781666666666666</v>
      </c>
      <c r="BN26" s="144"/>
      <c r="BO26" s="48"/>
      <c r="BP26" s="48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1" customFormat="1" ht="23.1" customHeight="1">
      <c r="A27" s="55">
        <v>13</v>
      </c>
      <c r="B27" s="56" t="s">
        <v>147</v>
      </c>
      <c r="C27" s="57"/>
      <c r="D27" s="56"/>
      <c r="E27" s="58"/>
      <c r="F27" s="56"/>
      <c r="G27" s="56"/>
      <c r="H27" s="56" t="s">
        <v>148</v>
      </c>
      <c r="I27" s="62">
        <v>2012</v>
      </c>
      <c r="J27" s="87">
        <v>10.45</v>
      </c>
      <c r="K27" s="67"/>
      <c r="L27" s="68"/>
      <c r="M27" s="88"/>
      <c r="N27" s="88"/>
      <c r="O27" s="88"/>
      <c r="P27" s="88"/>
      <c r="Q27" s="88"/>
      <c r="R27" s="88"/>
      <c r="S27" s="70">
        <v>13.15</v>
      </c>
      <c r="T27" s="71"/>
      <c r="U27" s="72"/>
      <c r="V27" s="73"/>
      <c r="W27" s="73"/>
      <c r="X27" s="73"/>
      <c r="Y27" s="73"/>
      <c r="Z27" s="73"/>
      <c r="AA27" s="73"/>
      <c r="AB27" s="74">
        <v>11.29</v>
      </c>
      <c r="AC27" s="71"/>
      <c r="AD27" s="75"/>
      <c r="AE27" s="73"/>
      <c r="AF27" s="73"/>
      <c r="AG27" s="73"/>
      <c r="AH27" s="73"/>
      <c r="AI27" s="74">
        <v>13.31</v>
      </c>
      <c r="AJ27" s="73"/>
      <c r="AK27" s="73"/>
      <c r="AL27" s="74"/>
      <c r="AM27" s="73"/>
      <c r="AN27" s="74"/>
      <c r="AO27" s="73"/>
      <c r="AP27" s="74"/>
      <c r="AQ27" s="73"/>
      <c r="AR27" s="70">
        <v>11.76</v>
      </c>
      <c r="AS27" s="71"/>
      <c r="AT27" s="75"/>
      <c r="AU27" s="88"/>
      <c r="AV27" s="88"/>
      <c r="AW27" s="88"/>
      <c r="AX27" s="88"/>
      <c r="AY27" s="88"/>
      <c r="AZ27" s="88"/>
      <c r="BA27" s="70">
        <v>11.39</v>
      </c>
      <c r="BB27" s="79">
        <v>30</v>
      </c>
      <c r="BC27" s="80">
        <f t="shared" si="0"/>
        <v>11.574999999999999</v>
      </c>
      <c r="BD27" s="80">
        <f t="shared" si="1"/>
        <v>60</v>
      </c>
      <c r="BE27" s="89">
        <f t="shared" si="2"/>
        <v>11.891666666666666</v>
      </c>
      <c r="BF27" s="82"/>
      <c r="BG27" s="82"/>
      <c r="BH27" s="82">
        <v>1</v>
      </c>
      <c r="BI27" s="82">
        <f t="shared" si="3"/>
        <v>0</v>
      </c>
      <c r="BJ27" s="82">
        <f t="shared" si="4"/>
        <v>0.25</v>
      </c>
      <c r="BK27" s="82">
        <f t="shared" si="5"/>
        <v>0.25</v>
      </c>
      <c r="BL27" s="82">
        <f t="shared" si="6"/>
        <v>0.99</v>
      </c>
      <c r="BM27" s="83">
        <f t="shared" si="7"/>
        <v>11.772749999999998</v>
      </c>
      <c r="BN27" s="144"/>
      <c r="BO27" s="48"/>
      <c r="BP27" s="48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1" customFormat="1" ht="23.1" customHeight="1">
      <c r="A28" s="55">
        <v>14</v>
      </c>
      <c r="B28" s="56" t="s">
        <v>119</v>
      </c>
      <c r="C28" s="56"/>
      <c r="D28" s="56"/>
      <c r="E28" s="58"/>
      <c r="F28" s="63"/>
      <c r="G28" s="56"/>
      <c r="H28" s="56" t="s">
        <v>120</v>
      </c>
      <c r="I28" s="62">
        <v>2013</v>
      </c>
      <c r="J28" s="87">
        <v>12.81</v>
      </c>
      <c r="K28" s="67"/>
      <c r="L28" s="68"/>
      <c r="M28" s="88"/>
      <c r="N28" s="88"/>
      <c r="O28" s="88"/>
      <c r="P28" s="88"/>
      <c r="Q28" s="88"/>
      <c r="R28" s="88"/>
      <c r="S28" s="70">
        <v>12.92</v>
      </c>
      <c r="T28" s="71"/>
      <c r="U28" s="72"/>
      <c r="V28" s="73"/>
      <c r="W28" s="73"/>
      <c r="X28" s="73"/>
      <c r="Y28" s="73"/>
      <c r="Z28" s="73"/>
      <c r="AA28" s="73"/>
      <c r="AB28" s="74">
        <v>10.71</v>
      </c>
      <c r="AC28" s="71"/>
      <c r="AD28" s="75"/>
      <c r="AE28" s="73"/>
      <c r="AF28" s="73"/>
      <c r="AG28" s="73"/>
      <c r="AH28" s="73"/>
      <c r="AI28" s="74">
        <v>9.83</v>
      </c>
      <c r="AJ28" s="73"/>
      <c r="AK28" s="73"/>
      <c r="AL28" s="74"/>
      <c r="AM28" s="73"/>
      <c r="AN28" s="74"/>
      <c r="AO28" s="73"/>
      <c r="AP28" s="74"/>
      <c r="AQ28" s="73"/>
      <c r="AR28" s="70">
        <v>11.57</v>
      </c>
      <c r="AS28" s="71"/>
      <c r="AT28" s="75"/>
      <c r="AU28" s="88"/>
      <c r="AV28" s="88"/>
      <c r="AW28" s="88"/>
      <c r="AX28" s="88"/>
      <c r="AY28" s="88"/>
      <c r="AZ28" s="88"/>
      <c r="BA28" s="70">
        <v>11.18</v>
      </c>
      <c r="BB28" s="79">
        <v>30</v>
      </c>
      <c r="BC28" s="80">
        <f t="shared" si="0"/>
        <v>11.375</v>
      </c>
      <c r="BD28" s="80">
        <f t="shared" si="1"/>
        <v>60</v>
      </c>
      <c r="BE28" s="89">
        <f t="shared" si="2"/>
        <v>11.503333333333332</v>
      </c>
      <c r="BF28" s="82"/>
      <c r="BG28" s="82"/>
      <c r="BH28" s="82"/>
      <c r="BI28" s="82">
        <f t="shared" si="3"/>
        <v>0</v>
      </c>
      <c r="BJ28" s="82">
        <f t="shared" si="4"/>
        <v>0</v>
      </c>
      <c r="BK28" s="82">
        <f t="shared" si="5"/>
        <v>0</v>
      </c>
      <c r="BL28" s="82">
        <f t="shared" si="6"/>
        <v>1</v>
      </c>
      <c r="BM28" s="83">
        <f t="shared" si="7"/>
        <v>11.503333333333332</v>
      </c>
      <c r="BN28" s="144"/>
      <c r="BO28" s="48"/>
      <c r="BP28" s="48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1" customFormat="1" ht="23.1" customHeight="1">
      <c r="A29" s="55">
        <v>15</v>
      </c>
      <c r="B29" s="56" t="s">
        <v>122</v>
      </c>
      <c r="C29" s="57"/>
      <c r="D29" s="56"/>
      <c r="E29" s="58"/>
      <c r="F29" s="56"/>
      <c r="G29" s="56"/>
      <c r="H29" s="56" t="s">
        <v>47</v>
      </c>
      <c r="I29" s="62">
        <v>2013</v>
      </c>
      <c r="J29" s="87">
        <v>13.36</v>
      </c>
      <c r="K29" s="67"/>
      <c r="L29" s="68"/>
      <c r="M29" s="88"/>
      <c r="N29" s="88"/>
      <c r="O29" s="88"/>
      <c r="P29" s="88"/>
      <c r="Q29" s="88"/>
      <c r="R29" s="88"/>
      <c r="S29" s="70">
        <v>11.83</v>
      </c>
      <c r="T29" s="71"/>
      <c r="U29" s="72"/>
      <c r="V29" s="73"/>
      <c r="W29" s="73"/>
      <c r="X29" s="73"/>
      <c r="Y29" s="73"/>
      <c r="Z29" s="73"/>
      <c r="AA29" s="73"/>
      <c r="AB29" s="74">
        <v>11.33</v>
      </c>
      <c r="AC29" s="71"/>
      <c r="AD29" s="75"/>
      <c r="AE29" s="73"/>
      <c r="AF29" s="73"/>
      <c r="AG29" s="73"/>
      <c r="AH29" s="73"/>
      <c r="AI29" s="74">
        <v>10.5</v>
      </c>
      <c r="AJ29" s="73"/>
      <c r="AK29" s="73"/>
      <c r="AL29" s="74"/>
      <c r="AM29" s="73"/>
      <c r="AN29" s="74"/>
      <c r="AO29" s="73"/>
      <c r="AP29" s="74"/>
      <c r="AQ29" s="73"/>
      <c r="AR29" s="70">
        <v>9.9600000000000009</v>
      </c>
      <c r="AS29" s="71"/>
      <c r="AT29" s="75"/>
      <c r="AU29" s="88"/>
      <c r="AV29" s="88"/>
      <c r="AW29" s="88"/>
      <c r="AX29" s="88"/>
      <c r="AY29" s="88"/>
      <c r="AZ29" s="88"/>
      <c r="BA29" s="70">
        <v>11.63</v>
      </c>
      <c r="BB29" s="79">
        <v>30</v>
      </c>
      <c r="BC29" s="80">
        <f t="shared" si="0"/>
        <v>10.795000000000002</v>
      </c>
      <c r="BD29" s="80">
        <f t="shared" si="1"/>
        <v>60</v>
      </c>
      <c r="BE29" s="89">
        <f t="shared" si="2"/>
        <v>11.435</v>
      </c>
      <c r="BF29" s="82"/>
      <c r="BG29" s="82"/>
      <c r="BH29" s="82"/>
      <c r="BI29" s="82">
        <f t="shared" si="3"/>
        <v>0</v>
      </c>
      <c r="BJ29" s="82">
        <f t="shared" si="4"/>
        <v>0</v>
      </c>
      <c r="BK29" s="82">
        <f t="shared" si="5"/>
        <v>0</v>
      </c>
      <c r="BL29" s="82">
        <f t="shared" si="6"/>
        <v>1</v>
      </c>
      <c r="BM29" s="83">
        <f t="shared" si="7"/>
        <v>11.435</v>
      </c>
      <c r="BN29" s="144"/>
      <c r="BO29" s="48"/>
      <c r="BP29" s="48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s="1" customFormat="1" ht="23.1" customHeight="1">
      <c r="A30" s="55">
        <v>16</v>
      </c>
      <c r="B30" s="56" t="s">
        <v>88</v>
      </c>
      <c r="C30" s="56"/>
      <c r="D30" s="56"/>
      <c r="E30" s="58"/>
      <c r="F30" s="63"/>
      <c r="G30" s="56"/>
      <c r="H30" s="56" t="s">
        <v>89</v>
      </c>
      <c r="I30" s="62">
        <v>2013</v>
      </c>
      <c r="J30" s="87">
        <v>9.69</v>
      </c>
      <c r="K30" s="67"/>
      <c r="L30" s="68"/>
      <c r="M30" s="88"/>
      <c r="N30" s="88"/>
      <c r="O30" s="88"/>
      <c r="P30" s="88"/>
      <c r="Q30" s="88"/>
      <c r="R30" s="88"/>
      <c r="S30" s="70">
        <v>13.05</v>
      </c>
      <c r="T30" s="71"/>
      <c r="U30" s="72"/>
      <c r="V30" s="73"/>
      <c r="W30" s="73"/>
      <c r="X30" s="73"/>
      <c r="Y30" s="73"/>
      <c r="Z30" s="73"/>
      <c r="AA30" s="73"/>
      <c r="AB30" s="74">
        <v>12.77</v>
      </c>
      <c r="AC30" s="71"/>
      <c r="AD30" s="75"/>
      <c r="AE30" s="73"/>
      <c r="AF30" s="73"/>
      <c r="AG30" s="73"/>
      <c r="AH30" s="73"/>
      <c r="AI30" s="74">
        <v>10.54</v>
      </c>
      <c r="AJ30" s="73"/>
      <c r="AK30" s="73"/>
      <c r="AL30" s="74"/>
      <c r="AM30" s="73"/>
      <c r="AN30" s="74"/>
      <c r="AO30" s="73"/>
      <c r="AP30" s="74"/>
      <c r="AQ30" s="73"/>
      <c r="AR30" s="70">
        <v>10.26</v>
      </c>
      <c r="AS30" s="71"/>
      <c r="AT30" s="75"/>
      <c r="AU30" s="88"/>
      <c r="AV30" s="88"/>
      <c r="AW30" s="88"/>
      <c r="AX30" s="88"/>
      <c r="AY30" s="88"/>
      <c r="AZ30" s="88"/>
      <c r="BA30" s="70">
        <v>11.83</v>
      </c>
      <c r="BB30" s="79">
        <v>30</v>
      </c>
      <c r="BC30" s="80">
        <f t="shared" si="0"/>
        <v>11.045</v>
      </c>
      <c r="BD30" s="80">
        <f t="shared" si="1"/>
        <v>60</v>
      </c>
      <c r="BE30" s="89">
        <f t="shared" si="2"/>
        <v>11.356666666666667</v>
      </c>
      <c r="BF30" s="82"/>
      <c r="BG30" s="82"/>
      <c r="BH30" s="82"/>
      <c r="BI30" s="82">
        <f t="shared" si="3"/>
        <v>0</v>
      </c>
      <c r="BJ30" s="82">
        <f t="shared" si="4"/>
        <v>0</v>
      </c>
      <c r="BK30" s="82">
        <f t="shared" si="5"/>
        <v>0</v>
      </c>
      <c r="BL30" s="82">
        <f t="shared" si="6"/>
        <v>1</v>
      </c>
      <c r="BM30" s="83">
        <f t="shared" si="7"/>
        <v>11.356666666666667</v>
      </c>
      <c r="BN30" s="144"/>
      <c r="BO30" s="48"/>
      <c r="BP30" s="48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s="1" customFormat="1" ht="23.1" customHeight="1">
      <c r="A31" s="55">
        <v>17</v>
      </c>
      <c r="B31" s="56" t="s">
        <v>149</v>
      </c>
      <c r="C31" s="57"/>
      <c r="D31" s="56"/>
      <c r="E31" s="58"/>
      <c r="F31" s="56"/>
      <c r="G31" s="56"/>
      <c r="H31" s="56" t="s">
        <v>91</v>
      </c>
      <c r="I31" s="62">
        <v>2013</v>
      </c>
      <c r="J31" s="87">
        <v>11.04</v>
      </c>
      <c r="K31" s="67"/>
      <c r="L31" s="68"/>
      <c r="M31" s="88"/>
      <c r="N31" s="88"/>
      <c r="O31" s="88"/>
      <c r="P31" s="88"/>
      <c r="Q31" s="88"/>
      <c r="R31" s="88"/>
      <c r="S31" s="70">
        <v>11.84</v>
      </c>
      <c r="T31" s="71"/>
      <c r="U31" s="72"/>
      <c r="V31" s="73"/>
      <c r="W31" s="73"/>
      <c r="X31" s="73"/>
      <c r="Y31" s="73"/>
      <c r="Z31" s="73"/>
      <c r="AA31" s="73"/>
      <c r="AB31" s="74">
        <v>10.83</v>
      </c>
      <c r="AC31" s="71"/>
      <c r="AD31" s="75"/>
      <c r="AE31" s="73"/>
      <c r="AF31" s="73"/>
      <c r="AG31" s="73"/>
      <c r="AH31" s="73"/>
      <c r="AI31" s="74">
        <v>10.08</v>
      </c>
      <c r="AJ31" s="73"/>
      <c r="AK31" s="73"/>
      <c r="AL31" s="74"/>
      <c r="AM31" s="73"/>
      <c r="AN31" s="74"/>
      <c r="AO31" s="73"/>
      <c r="AP31" s="74"/>
      <c r="AQ31" s="73"/>
      <c r="AR31" s="70">
        <v>11.92</v>
      </c>
      <c r="AS31" s="71"/>
      <c r="AT31" s="75"/>
      <c r="AU31" s="88"/>
      <c r="AV31" s="88"/>
      <c r="AW31" s="88"/>
      <c r="AX31" s="88"/>
      <c r="AY31" s="88"/>
      <c r="AZ31" s="88"/>
      <c r="BA31" s="70">
        <v>12.08</v>
      </c>
      <c r="BB31" s="79">
        <v>30</v>
      </c>
      <c r="BC31" s="80">
        <f t="shared" si="0"/>
        <v>12</v>
      </c>
      <c r="BD31" s="80">
        <f t="shared" si="1"/>
        <v>60</v>
      </c>
      <c r="BE31" s="89">
        <f t="shared" si="2"/>
        <v>11.298333333333334</v>
      </c>
      <c r="BF31" s="82"/>
      <c r="BG31" s="82"/>
      <c r="BH31" s="82"/>
      <c r="BI31" s="82">
        <f t="shared" si="3"/>
        <v>0</v>
      </c>
      <c r="BJ31" s="82">
        <f t="shared" si="4"/>
        <v>0</v>
      </c>
      <c r="BK31" s="82">
        <f t="shared" si="5"/>
        <v>0</v>
      </c>
      <c r="BL31" s="82">
        <f t="shared" si="6"/>
        <v>1</v>
      </c>
      <c r="BM31" s="83">
        <f t="shared" si="7"/>
        <v>11.298333333333334</v>
      </c>
      <c r="BN31" s="144"/>
      <c r="BO31" s="48"/>
      <c r="BP31" s="48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1" customFormat="1" ht="30" customHeight="1">
      <c r="A32" s="55">
        <v>18</v>
      </c>
      <c r="B32" s="56" t="s">
        <v>74</v>
      </c>
      <c r="C32" s="56"/>
      <c r="D32" s="56"/>
      <c r="E32" s="58"/>
      <c r="F32" s="65"/>
      <c r="G32" s="56"/>
      <c r="H32" s="56" t="s">
        <v>75</v>
      </c>
      <c r="I32" s="62">
        <v>2013</v>
      </c>
      <c r="J32" s="87">
        <v>10.3</v>
      </c>
      <c r="K32" s="67"/>
      <c r="L32" s="68"/>
      <c r="M32" s="88"/>
      <c r="N32" s="88"/>
      <c r="O32" s="88"/>
      <c r="P32" s="88"/>
      <c r="Q32" s="88"/>
      <c r="R32" s="88"/>
      <c r="S32" s="70">
        <v>12.73</v>
      </c>
      <c r="T32" s="71"/>
      <c r="U32" s="72"/>
      <c r="V32" s="71"/>
      <c r="W32" s="73"/>
      <c r="X32" s="73"/>
      <c r="Y32" s="73"/>
      <c r="Z32" s="73"/>
      <c r="AA32" s="73"/>
      <c r="AB32" s="74">
        <v>11.59</v>
      </c>
      <c r="AC32" s="71"/>
      <c r="AD32" s="75"/>
      <c r="AE32" s="73"/>
      <c r="AF32" s="73"/>
      <c r="AG32" s="73"/>
      <c r="AH32" s="73"/>
      <c r="AI32" s="74">
        <v>9.56</v>
      </c>
      <c r="AJ32" s="73"/>
      <c r="AK32" s="73"/>
      <c r="AL32" s="74"/>
      <c r="AM32" s="73"/>
      <c r="AN32" s="74"/>
      <c r="AO32" s="73"/>
      <c r="AP32" s="74"/>
      <c r="AQ32" s="73"/>
      <c r="AR32" s="70">
        <v>10.65</v>
      </c>
      <c r="AS32" s="71"/>
      <c r="AT32" s="75"/>
      <c r="AU32" s="88"/>
      <c r="AV32" s="88"/>
      <c r="AW32" s="88"/>
      <c r="AX32" s="88"/>
      <c r="AY32" s="88"/>
      <c r="AZ32" s="88"/>
      <c r="BA32" s="70">
        <v>12.63</v>
      </c>
      <c r="BB32" s="91">
        <v>30</v>
      </c>
      <c r="BC32" s="80">
        <f t="shared" si="0"/>
        <v>11.64</v>
      </c>
      <c r="BD32" s="80">
        <f t="shared" si="1"/>
        <v>60</v>
      </c>
      <c r="BE32" s="89">
        <f t="shared" si="2"/>
        <v>11.243333333333334</v>
      </c>
      <c r="BF32" s="82"/>
      <c r="BG32" s="82"/>
      <c r="BH32" s="82"/>
      <c r="BI32" s="90">
        <f t="shared" si="3"/>
        <v>0</v>
      </c>
      <c r="BJ32" s="90">
        <f t="shared" si="4"/>
        <v>0</v>
      </c>
      <c r="BK32" s="90">
        <f t="shared" si="5"/>
        <v>0</v>
      </c>
      <c r="BL32" s="90">
        <f t="shared" si="6"/>
        <v>1</v>
      </c>
      <c r="BM32" s="83">
        <f t="shared" si="7"/>
        <v>11.243333333333334</v>
      </c>
      <c r="BN32" s="144"/>
      <c r="BO32" s="48"/>
      <c r="BP32" s="48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s="1" customFormat="1" ht="30" customHeight="1">
      <c r="A33" s="55">
        <v>19</v>
      </c>
      <c r="B33" s="56" t="s">
        <v>48</v>
      </c>
      <c r="C33" s="56"/>
      <c r="D33" s="56"/>
      <c r="E33" s="58"/>
      <c r="F33" s="63"/>
      <c r="G33" s="56"/>
      <c r="H33" s="56" t="s">
        <v>49</v>
      </c>
      <c r="I33" s="62">
        <v>2013</v>
      </c>
      <c r="J33" s="87">
        <v>12.01</v>
      </c>
      <c r="K33" s="67"/>
      <c r="L33" s="68"/>
      <c r="M33" s="88"/>
      <c r="N33" s="88"/>
      <c r="O33" s="88"/>
      <c r="P33" s="88"/>
      <c r="Q33" s="88"/>
      <c r="R33" s="88"/>
      <c r="S33" s="70">
        <v>11.54</v>
      </c>
      <c r="T33" s="71"/>
      <c r="U33" s="72"/>
      <c r="V33" s="73"/>
      <c r="W33" s="73"/>
      <c r="X33" s="73"/>
      <c r="Y33" s="73"/>
      <c r="Z33" s="73"/>
      <c r="AA33" s="73"/>
      <c r="AB33" s="74">
        <v>9.9700000000000006</v>
      </c>
      <c r="AC33" s="71"/>
      <c r="AD33" s="75"/>
      <c r="AE33" s="73"/>
      <c r="AF33" s="73"/>
      <c r="AG33" s="73"/>
      <c r="AH33" s="73"/>
      <c r="AI33" s="74">
        <v>10.24</v>
      </c>
      <c r="AJ33" s="73"/>
      <c r="AK33" s="73"/>
      <c r="AL33" s="74"/>
      <c r="AM33" s="73"/>
      <c r="AN33" s="74"/>
      <c r="AO33" s="73"/>
      <c r="AP33" s="74"/>
      <c r="AQ33" s="73"/>
      <c r="AR33" s="70">
        <v>11.73</v>
      </c>
      <c r="AS33" s="71"/>
      <c r="AT33" s="75"/>
      <c r="AU33" s="88"/>
      <c r="AV33" s="88"/>
      <c r="AW33" s="88"/>
      <c r="AX33" s="88"/>
      <c r="AY33" s="88"/>
      <c r="AZ33" s="88"/>
      <c r="BA33" s="70">
        <v>11.73</v>
      </c>
      <c r="BB33" s="79">
        <v>30</v>
      </c>
      <c r="BC33" s="80">
        <f t="shared" si="0"/>
        <v>11.73</v>
      </c>
      <c r="BD33" s="80">
        <f t="shared" si="1"/>
        <v>60</v>
      </c>
      <c r="BE33" s="89">
        <f t="shared" si="2"/>
        <v>11.203333333333333</v>
      </c>
      <c r="BF33" s="82"/>
      <c r="BG33" s="82"/>
      <c r="BH33" s="82"/>
      <c r="BI33" s="90">
        <f t="shared" si="3"/>
        <v>0</v>
      </c>
      <c r="BJ33" s="90">
        <f t="shared" si="4"/>
        <v>0</v>
      </c>
      <c r="BK33" s="90">
        <f t="shared" si="5"/>
        <v>0</v>
      </c>
      <c r="BL33" s="90">
        <f t="shared" si="6"/>
        <v>1</v>
      </c>
      <c r="BM33" s="83">
        <f t="shared" si="7"/>
        <v>11.203333333333333</v>
      </c>
      <c r="BN33" s="144"/>
      <c r="BO33" s="48"/>
      <c r="BP33" s="48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s="1" customFormat="1" ht="30" customHeight="1">
      <c r="A34" s="55">
        <v>20</v>
      </c>
      <c r="B34" s="56" t="s">
        <v>128</v>
      </c>
      <c r="C34" s="57"/>
      <c r="D34" s="56"/>
      <c r="E34" s="58"/>
      <c r="F34" s="56"/>
      <c r="G34" s="56"/>
      <c r="H34" s="56" t="s">
        <v>129</v>
      </c>
      <c r="I34" s="62">
        <v>2013</v>
      </c>
      <c r="J34" s="87">
        <v>12.28</v>
      </c>
      <c r="K34" s="67"/>
      <c r="L34" s="68"/>
      <c r="M34" s="88"/>
      <c r="N34" s="88"/>
      <c r="O34" s="88"/>
      <c r="P34" s="88"/>
      <c r="Q34" s="88"/>
      <c r="R34" s="88"/>
      <c r="S34" s="70">
        <v>11.57</v>
      </c>
      <c r="T34" s="71"/>
      <c r="U34" s="72"/>
      <c r="V34" s="73"/>
      <c r="W34" s="73"/>
      <c r="X34" s="73"/>
      <c r="Y34" s="73"/>
      <c r="Z34" s="73"/>
      <c r="AA34" s="73"/>
      <c r="AB34" s="74">
        <v>10.47</v>
      </c>
      <c r="AC34" s="71"/>
      <c r="AD34" s="75"/>
      <c r="AE34" s="73"/>
      <c r="AF34" s="73"/>
      <c r="AG34" s="73"/>
      <c r="AH34" s="73"/>
      <c r="AI34" s="74">
        <v>9.61</v>
      </c>
      <c r="AJ34" s="73"/>
      <c r="AK34" s="73"/>
      <c r="AL34" s="74"/>
      <c r="AM34" s="73"/>
      <c r="AN34" s="74"/>
      <c r="AO34" s="73"/>
      <c r="AP34" s="74"/>
      <c r="AQ34" s="73"/>
      <c r="AR34" s="70">
        <v>11.08</v>
      </c>
      <c r="AS34" s="71"/>
      <c r="AT34" s="75"/>
      <c r="AU34" s="88"/>
      <c r="AV34" s="88"/>
      <c r="AW34" s="88"/>
      <c r="AX34" s="88"/>
      <c r="AY34" s="88"/>
      <c r="AZ34" s="88"/>
      <c r="BA34" s="70">
        <v>12.04</v>
      </c>
      <c r="BB34" s="79">
        <v>30</v>
      </c>
      <c r="BC34" s="80">
        <f t="shared" si="0"/>
        <v>11.559999999999999</v>
      </c>
      <c r="BD34" s="80">
        <f t="shared" si="1"/>
        <v>60</v>
      </c>
      <c r="BE34" s="89">
        <f t="shared" si="2"/>
        <v>11.174999999999999</v>
      </c>
      <c r="BF34" s="82"/>
      <c r="BG34" s="82"/>
      <c r="BH34" s="82"/>
      <c r="BI34" s="82">
        <f t="shared" si="3"/>
        <v>0</v>
      </c>
      <c r="BJ34" s="82">
        <f t="shared" si="4"/>
        <v>0</v>
      </c>
      <c r="BK34" s="82">
        <f t="shared" si="5"/>
        <v>0</v>
      </c>
      <c r="BL34" s="82">
        <f t="shared" si="6"/>
        <v>1</v>
      </c>
      <c r="BM34" s="83">
        <f t="shared" si="7"/>
        <v>11.174999999999999</v>
      </c>
      <c r="BN34" s="144"/>
      <c r="BO34" s="48"/>
      <c r="BP34" s="48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1" customFormat="1" ht="30" customHeight="1">
      <c r="A35" s="55">
        <v>21</v>
      </c>
      <c r="B35" s="56" t="s">
        <v>106</v>
      </c>
      <c r="C35" s="56"/>
      <c r="D35" s="56"/>
      <c r="E35" s="58"/>
      <c r="F35" s="65"/>
      <c r="G35" s="56"/>
      <c r="H35" s="56" t="s">
        <v>57</v>
      </c>
      <c r="I35" s="62">
        <v>2013</v>
      </c>
      <c r="J35" s="87">
        <v>11.94</v>
      </c>
      <c r="K35" s="67"/>
      <c r="L35" s="68"/>
      <c r="M35" s="88"/>
      <c r="N35" s="88"/>
      <c r="O35" s="88"/>
      <c r="P35" s="88"/>
      <c r="Q35" s="88"/>
      <c r="R35" s="88"/>
      <c r="S35" s="70">
        <v>11.56</v>
      </c>
      <c r="T35" s="71"/>
      <c r="U35" s="72"/>
      <c r="V35" s="73"/>
      <c r="W35" s="73"/>
      <c r="X35" s="73"/>
      <c r="Y35" s="73"/>
      <c r="Z35" s="73"/>
      <c r="AA35" s="73"/>
      <c r="AB35" s="74">
        <v>10.039999999999999</v>
      </c>
      <c r="AC35" s="71"/>
      <c r="AD35" s="75"/>
      <c r="AE35" s="73"/>
      <c r="AF35" s="73"/>
      <c r="AG35" s="73"/>
      <c r="AH35" s="73"/>
      <c r="AI35" s="74">
        <v>11.5</v>
      </c>
      <c r="AJ35" s="73"/>
      <c r="AK35" s="73"/>
      <c r="AL35" s="74"/>
      <c r="AM35" s="73"/>
      <c r="AN35" s="74"/>
      <c r="AO35" s="73"/>
      <c r="AP35" s="74"/>
      <c r="AQ35" s="73"/>
      <c r="AR35" s="70">
        <v>9.5500000000000007</v>
      </c>
      <c r="AS35" s="71"/>
      <c r="AT35" s="75"/>
      <c r="AU35" s="88"/>
      <c r="AV35" s="88"/>
      <c r="AW35" s="88"/>
      <c r="AX35" s="88"/>
      <c r="AY35" s="88"/>
      <c r="AZ35" s="88"/>
      <c r="BA35" s="70">
        <v>12.34</v>
      </c>
      <c r="BB35" s="91">
        <v>30</v>
      </c>
      <c r="BC35" s="80">
        <f t="shared" si="0"/>
        <v>10.945</v>
      </c>
      <c r="BD35" s="80">
        <f t="shared" si="1"/>
        <v>60</v>
      </c>
      <c r="BE35" s="89">
        <f t="shared" si="2"/>
        <v>11.155000000000001</v>
      </c>
      <c r="BF35" s="82"/>
      <c r="BG35" s="82"/>
      <c r="BH35" s="82"/>
      <c r="BI35" s="90">
        <f t="shared" si="3"/>
        <v>0</v>
      </c>
      <c r="BJ35" s="90">
        <f t="shared" si="4"/>
        <v>0</v>
      </c>
      <c r="BK35" s="90">
        <f t="shared" si="5"/>
        <v>0</v>
      </c>
      <c r="BL35" s="90">
        <f t="shared" si="6"/>
        <v>1</v>
      </c>
      <c r="BM35" s="83">
        <f t="shared" si="7"/>
        <v>11.155000000000001</v>
      </c>
      <c r="BN35" s="144"/>
      <c r="BO35" s="48"/>
      <c r="BP35" s="48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 s="1" customFormat="1" ht="30" customHeight="1">
      <c r="A36" s="55">
        <v>22</v>
      </c>
      <c r="B36" s="56" t="s">
        <v>94</v>
      </c>
      <c r="C36" s="57"/>
      <c r="D36" s="56"/>
      <c r="E36" s="58"/>
      <c r="F36" s="56"/>
      <c r="G36" s="56"/>
      <c r="H36" s="56" t="s">
        <v>95</v>
      </c>
      <c r="I36" s="62">
        <v>2013</v>
      </c>
      <c r="J36" s="87">
        <v>12.08</v>
      </c>
      <c r="K36" s="67"/>
      <c r="L36" s="68"/>
      <c r="M36" s="88"/>
      <c r="N36" s="88"/>
      <c r="O36" s="88"/>
      <c r="P36" s="88"/>
      <c r="Q36" s="88"/>
      <c r="R36" s="88"/>
      <c r="S36" s="70">
        <v>10.28</v>
      </c>
      <c r="T36" s="71"/>
      <c r="U36" s="72"/>
      <c r="V36" s="73"/>
      <c r="W36" s="73"/>
      <c r="X36" s="73"/>
      <c r="Y36" s="73"/>
      <c r="Z36" s="73"/>
      <c r="AA36" s="73"/>
      <c r="AB36" s="74">
        <v>11.13</v>
      </c>
      <c r="AC36" s="71"/>
      <c r="AD36" s="75"/>
      <c r="AE36" s="73"/>
      <c r="AF36" s="73"/>
      <c r="AG36" s="73"/>
      <c r="AH36" s="73"/>
      <c r="AI36" s="74">
        <v>10.94</v>
      </c>
      <c r="AJ36" s="73"/>
      <c r="AK36" s="73"/>
      <c r="AL36" s="74"/>
      <c r="AM36" s="73"/>
      <c r="AN36" s="74"/>
      <c r="AO36" s="73"/>
      <c r="AP36" s="74"/>
      <c r="AQ36" s="73"/>
      <c r="AR36" s="70">
        <v>11.1</v>
      </c>
      <c r="AS36" s="71"/>
      <c r="AT36" s="75"/>
      <c r="AU36" s="88"/>
      <c r="AV36" s="88"/>
      <c r="AW36" s="88"/>
      <c r="AX36" s="88"/>
      <c r="AY36" s="88"/>
      <c r="AZ36" s="88"/>
      <c r="BA36" s="70">
        <v>11.28</v>
      </c>
      <c r="BB36" s="79">
        <v>30</v>
      </c>
      <c r="BC36" s="80">
        <f t="shared" si="0"/>
        <v>11.19</v>
      </c>
      <c r="BD36" s="80">
        <f t="shared" si="1"/>
        <v>60</v>
      </c>
      <c r="BE36" s="89">
        <f t="shared" si="2"/>
        <v>11.135</v>
      </c>
      <c r="BF36" s="82"/>
      <c r="BG36" s="82"/>
      <c r="BH36" s="82"/>
      <c r="BI36" s="82">
        <f t="shared" si="3"/>
        <v>0</v>
      </c>
      <c r="BJ36" s="82">
        <f t="shared" si="4"/>
        <v>0</v>
      </c>
      <c r="BK36" s="82">
        <f t="shared" si="5"/>
        <v>0</v>
      </c>
      <c r="BL36" s="82">
        <f t="shared" si="6"/>
        <v>1</v>
      </c>
      <c r="BM36" s="83">
        <f t="shared" si="7"/>
        <v>11.135</v>
      </c>
      <c r="BN36" s="144"/>
      <c r="BO36" s="48"/>
      <c r="BP36" s="48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s="1" customFormat="1" ht="30" customHeight="1">
      <c r="A37" s="55">
        <v>23</v>
      </c>
      <c r="B37" s="56" t="s">
        <v>107</v>
      </c>
      <c r="C37" s="56"/>
      <c r="D37" s="56"/>
      <c r="E37" s="58"/>
      <c r="F37" s="65"/>
      <c r="G37" s="56"/>
      <c r="H37" s="56" t="s">
        <v>108</v>
      </c>
      <c r="I37" s="62">
        <v>2013</v>
      </c>
      <c r="J37" s="87">
        <v>11.98</v>
      </c>
      <c r="K37" s="67"/>
      <c r="L37" s="68"/>
      <c r="M37" s="88"/>
      <c r="N37" s="88"/>
      <c r="O37" s="88"/>
      <c r="P37" s="88"/>
      <c r="Q37" s="88"/>
      <c r="R37" s="88"/>
      <c r="S37" s="70">
        <v>12.11</v>
      </c>
      <c r="T37" s="71"/>
      <c r="U37" s="72"/>
      <c r="V37" s="71"/>
      <c r="W37" s="73"/>
      <c r="X37" s="73"/>
      <c r="Y37" s="73"/>
      <c r="Z37" s="73"/>
      <c r="AA37" s="73"/>
      <c r="AB37" s="74">
        <v>10.52</v>
      </c>
      <c r="AC37" s="71"/>
      <c r="AD37" s="75"/>
      <c r="AE37" s="73"/>
      <c r="AF37" s="73"/>
      <c r="AG37" s="73"/>
      <c r="AH37" s="73"/>
      <c r="AI37" s="74">
        <v>10.14</v>
      </c>
      <c r="AJ37" s="73"/>
      <c r="AK37" s="73"/>
      <c r="AL37" s="74"/>
      <c r="AM37" s="73"/>
      <c r="AN37" s="74"/>
      <c r="AO37" s="73"/>
      <c r="AP37" s="74"/>
      <c r="AQ37" s="73"/>
      <c r="AR37" s="70">
        <v>11.18</v>
      </c>
      <c r="AS37" s="71"/>
      <c r="AT37" s="75"/>
      <c r="AU37" s="88"/>
      <c r="AV37" s="88"/>
      <c r="AW37" s="88"/>
      <c r="AX37" s="88"/>
      <c r="AY37" s="88"/>
      <c r="AZ37" s="88"/>
      <c r="BA37" s="70">
        <v>10.7</v>
      </c>
      <c r="BB37" s="79">
        <v>30</v>
      </c>
      <c r="BC37" s="80">
        <f t="shared" si="0"/>
        <v>10.94</v>
      </c>
      <c r="BD37" s="80">
        <f t="shared" si="1"/>
        <v>60</v>
      </c>
      <c r="BE37" s="89">
        <f t="shared" si="2"/>
        <v>11.104999999999999</v>
      </c>
      <c r="BF37" s="82"/>
      <c r="BG37" s="82"/>
      <c r="BH37" s="82"/>
      <c r="BI37" s="90">
        <f t="shared" si="3"/>
        <v>0</v>
      </c>
      <c r="BJ37" s="90">
        <f t="shared" si="4"/>
        <v>0</v>
      </c>
      <c r="BK37" s="90">
        <f t="shared" si="5"/>
        <v>0</v>
      </c>
      <c r="BL37" s="90">
        <f t="shared" si="6"/>
        <v>1</v>
      </c>
      <c r="BM37" s="83">
        <f t="shared" si="7"/>
        <v>11.104999999999999</v>
      </c>
      <c r="BN37" s="144"/>
      <c r="BO37" s="48"/>
      <c r="BP37" s="48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s="1" customFormat="1" ht="30" customHeight="1">
      <c r="A38" s="55">
        <v>24</v>
      </c>
      <c r="B38" s="56" t="s">
        <v>72</v>
      </c>
      <c r="C38" s="56"/>
      <c r="D38" s="56"/>
      <c r="E38" s="58"/>
      <c r="F38" s="63"/>
      <c r="G38" s="56"/>
      <c r="H38" s="56" t="s">
        <v>73</v>
      </c>
      <c r="I38" s="62">
        <v>2013</v>
      </c>
      <c r="J38" s="87">
        <v>11.89</v>
      </c>
      <c r="K38" s="67"/>
      <c r="L38" s="68"/>
      <c r="M38" s="88"/>
      <c r="N38" s="88"/>
      <c r="O38" s="88"/>
      <c r="P38" s="88"/>
      <c r="Q38" s="88"/>
      <c r="R38" s="88"/>
      <c r="S38" s="70">
        <v>12.66</v>
      </c>
      <c r="T38" s="71"/>
      <c r="U38" s="72"/>
      <c r="V38" s="73"/>
      <c r="W38" s="73"/>
      <c r="X38" s="73"/>
      <c r="Y38" s="73"/>
      <c r="Z38" s="73"/>
      <c r="AA38" s="73"/>
      <c r="AB38" s="74">
        <v>10.92</v>
      </c>
      <c r="AC38" s="71"/>
      <c r="AD38" s="75"/>
      <c r="AE38" s="73"/>
      <c r="AF38" s="73"/>
      <c r="AG38" s="73"/>
      <c r="AH38" s="73"/>
      <c r="AI38" s="74">
        <v>10.6</v>
      </c>
      <c r="AJ38" s="73"/>
      <c r="AK38" s="73"/>
      <c r="AL38" s="74"/>
      <c r="AM38" s="73"/>
      <c r="AN38" s="74"/>
      <c r="AO38" s="73"/>
      <c r="AP38" s="74"/>
      <c r="AQ38" s="73"/>
      <c r="AR38" s="70">
        <v>9.83</v>
      </c>
      <c r="AS38" s="71"/>
      <c r="AT38" s="75"/>
      <c r="AU38" s="88"/>
      <c r="AV38" s="88"/>
      <c r="AW38" s="88"/>
      <c r="AX38" s="88"/>
      <c r="AY38" s="88"/>
      <c r="AZ38" s="88"/>
      <c r="BA38" s="70">
        <v>10.61</v>
      </c>
      <c r="BB38" s="79">
        <v>30</v>
      </c>
      <c r="BC38" s="80">
        <f t="shared" si="0"/>
        <v>10.219999999999999</v>
      </c>
      <c r="BD38" s="80">
        <f t="shared" si="1"/>
        <v>60</v>
      </c>
      <c r="BE38" s="89">
        <f t="shared" si="2"/>
        <v>11.084999999999999</v>
      </c>
      <c r="BF38" s="82"/>
      <c r="BG38" s="82"/>
      <c r="BH38" s="82"/>
      <c r="BI38" s="82">
        <f t="shared" si="3"/>
        <v>0</v>
      </c>
      <c r="BJ38" s="82">
        <f t="shared" si="4"/>
        <v>0</v>
      </c>
      <c r="BK38" s="82">
        <f t="shared" si="5"/>
        <v>0</v>
      </c>
      <c r="BL38" s="82">
        <f t="shared" si="6"/>
        <v>1</v>
      </c>
      <c r="BM38" s="83">
        <f t="shared" si="7"/>
        <v>11.084999999999999</v>
      </c>
      <c r="BN38" s="145"/>
      <c r="BO38" s="47"/>
      <c r="BP38" s="48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s="49" customFormat="1" ht="30" customHeight="1">
      <c r="A39" s="55">
        <v>25</v>
      </c>
      <c r="B39" s="56" t="s">
        <v>82</v>
      </c>
      <c r="C39" s="57"/>
      <c r="D39" s="56"/>
      <c r="E39" s="58"/>
      <c r="F39" s="56"/>
      <c r="G39" s="56"/>
      <c r="H39" s="56" t="s">
        <v>83</v>
      </c>
      <c r="I39" s="62">
        <v>2013</v>
      </c>
      <c r="J39" s="87">
        <v>10.81</v>
      </c>
      <c r="K39" s="67"/>
      <c r="L39" s="68"/>
      <c r="M39" s="88"/>
      <c r="N39" s="88"/>
      <c r="O39" s="88"/>
      <c r="P39" s="88"/>
      <c r="Q39" s="88"/>
      <c r="R39" s="88"/>
      <c r="S39" s="70">
        <v>10.42</v>
      </c>
      <c r="T39" s="71"/>
      <c r="U39" s="72"/>
      <c r="V39" s="73"/>
      <c r="W39" s="73"/>
      <c r="X39" s="73"/>
      <c r="Y39" s="73"/>
      <c r="Z39" s="73"/>
      <c r="AA39" s="73"/>
      <c r="AB39" s="74">
        <v>12.78</v>
      </c>
      <c r="AC39" s="71"/>
      <c r="AD39" s="75"/>
      <c r="AE39" s="73"/>
      <c r="AF39" s="73"/>
      <c r="AG39" s="73"/>
      <c r="AH39" s="73"/>
      <c r="AI39" s="74">
        <v>11.06</v>
      </c>
      <c r="AJ39" s="73"/>
      <c r="AK39" s="73"/>
      <c r="AL39" s="74"/>
      <c r="AM39" s="73"/>
      <c r="AN39" s="74"/>
      <c r="AO39" s="73"/>
      <c r="AP39" s="74"/>
      <c r="AQ39" s="73"/>
      <c r="AR39" s="70">
        <v>9.83</v>
      </c>
      <c r="AS39" s="71"/>
      <c r="AT39" s="75"/>
      <c r="AU39" s="88"/>
      <c r="AV39" s="88"/>
      <c r="AW39" s="88"/>
      <c r="AX39" s="88"/>
      <c r="AY39" s="88"/>
      <c r="AZ39" s="88"/>
      <c r="BA39" s="70">
        <v>11.55</v>
      </c>
      <c r="BB39" s="79">
        <v>30</v>
      </c>
      <c r="BC39" s="80">
        <f t="shared" si="0"/>
        <v>10.690000000000001</v>
      </c>
      <c r="BD39" s="80">
        <f t="shared" si="1"/>
        <v>60</v>
      </c>
      <c r="BE39" s="89">
        <f t="shared" si="2"/>
        <v>11.075000000000001</v>
      </c>
      <c r="BF39" s="82"/>
      <c r="BG39" s="82"/>
      <c r="BH39" s="82"/>
      <c r="BI39" s="82">
        <f t="shared" si="3"/>
        <v>0</v>
      </c>
      <c r="BJ39" s="82">
        <f t="shared" si="4"/>
        <v>0</v>
      </c>
      <c r="BK39" s="82">
        <f t="shared" si="5"/>
        <v>0</v>
      </c>
      <c r="BL39" s="82">
        <f t="shared" si="6"/>
        <v>1</v>
      </c>
      <c r="BM39" s="83">
        <f t="shared" si="7"/>
        <v>11.075000000000001</v>
      </c>
      <c r="BN39" s="145"/>
      <c r="BO39" s="47"/>
      <c r="BP39" s="48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s="49" customFormat="1" ht="30" customHeight="1">
      <c r="A40" s="55">
        <v>26</v>
      </c>
      <c r="B40" s="56" t="s">
        <v>68</v>
      </c>
      <c r="C40" s="57"/>
      <c r="D40" s="56"/>
      <c r="E40" s="58"/>
      <c r="F40" s="56"/>
      <c r="G40" s="56"/>
      <c r="H40" s="56" t="s">
        <v>69</v>
      </c>
      <c r="I40" s="62">
        <v>2010</v>
      </c>
      <c r="J40" s="87">
        <v>12.48</v>
      </c>
      <c r="K40" s="67"/>
      <c r="L40" s="68"/>
      <c r="M40" s="88"/>
      <c r="N40" s="88"/>
      <c r="O40" s="88"/>
      <c r="P40" s="88"/>
      <c r="Q40" s="88"/>
      <c r="R40" s="88"/>
      <c r="S40" s="70">
        <v>12.66</v>
      </c>
      <c r="T40" s="71"/>
      <c r="U40" s="72"/>
      <c r="V40" s="73"/>
      <c r="W40" s="73"/>
      <c r="X40" s="73"/>
      <c r="Y40" s="73"/>
      <c r="Z40" s="73"/>
      <c r="AA40" s="73"/>
      <c r="AB40" s="74">
        <v>9.5500000000000007</v>
      </c>
      <c r="AC40" s="71"/>
      <c r="AD40" s="75"/>
      <c r="AE40" s="73"/>
      <c r="AF40" s="73"/>
      <c r="AG40" s="73"/>
      <c r="AH40" s="73"/>
      <c r="AI40" s="74">
        <v>10.62</v>
      </c>
      <c r="AJ40" s="73"/>
      <c r="AK40" s="73"/>
      <c r="AL40" s="74"/>
      <c r="AM40" s="73"/>
      <c r="AN40" s="74"/>
      <c r="AO40" s="73"/>
      <c r="AP40" s="74"/>
      <c r="AQ40" s="73"/>
      <c r="AR40" s="70">
        <v>10.18</v>
      </c>
      <c r="AS40" s="71"/>
      <c r="AT40" s="75"/>
      <c r="AU40" s="88"/>
      <c r="AV40" s="88"/>
      <c r="AW40" s="88"/>
      <c r="AX40" s="88"/>
      <c r="AY40" s="88"/>
      <c r="AZ40" s="88"/>
      <c r="BA40" s="70">
        <v>10.92</v>
      </c>
      <c r="BB40" s="79">
        <v>30</v>
      </c>
      <c r="BC40" s="80">
        <f t="shared" si="0"/>
        <v>10.55</v>
      </c>
      <c r="BD40" s="80">
        <f t="shared" si="1"/>
        <v>60</v>
      </c>
      <c r="BE40" s="89">
        <f t="shared" si="2"/>
        <v>11.068333333333333</v>
      </c>
      <c r="BF40" s="82"/>
      <c r="BG40" s="82"/>
      <c r="BH40" s="82"/>
      <c r="BI40" s="82">
        <f t="shared" si="3"/>
        <v>0</v>
      </c>
      <c r="BJ40" s="82">
        <f t="shared" si="4"/>
        <v>0</v>
      </c>
      <c r="BK40" s="82">
        <f t="shared" si="5"/>
        <v>0</v>
      </c>
      <c r="BL40" s="82">
        <f t="shared" si="6"/>
        <v>1</v>
      </c>
      <c r="BM40" s="83">
        <f t="shared" si="7"/>
        <v>11.068333333333333</v>
      </c>
      <c r="BN40" s="145"/>
      <c r="BO40" s="47"/>
      <c r="BP40" s="48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s="49" customFormat="1" ht="30" customHeight="1">
      <c r="A41" s="55">
        <v>27</v>
      </c>
      <c r="B41" s="56" t="s">
        <v>130</v>
      </c>
      <c r="C41" s="56"/>
      <c r="D41" s="56"/>
      <c r="E41" s="58"/>
      <c r="F41" s="65"/>
      <c r="G41" s="56"/>
      <c r="H41" s="56" t="s">
        <v>131</v>
      </c>
      <c r="I41" s="62">
        <v>2013</v>
      </c>
      <c r="J41" s="87">
        <v>9.86</v>
      </c>
      <c r="K41" s="67"/>
      <c r="L41" s="68"/>
      <c r="M41" s="88"/>
      <c r="N41" s="88"/>
      <c r="O41" s="88"/>
      <c r="P41" s="88"/>
      <c r="Q41" s="88"/>
      <c r="R41" s="88"/>
      <c r="S41" s="70">
        <v>10.72</v>
      </c>
      <c r="T41" s="71"/>
      <c r="U41" s="72"/>
      <c r="V41" s="73"/>
      <c r="W41" s="73"/>
      <c r="X41" s="73"/>
      <c r="Y41" s="73"/>
      <c r="Z41" s="73"/>
      <c r="AA41" s="73"/>
      <c r="AB41" s="74">
        <v>11.01</v>
      </c>
      <c r="AC41" s="71"/>
      <c r="AD41" s="75"/>
      <c r="AE41" s="73"/>
      <c r="AF41" s="73"/>
      <c r="AG41" s="73"/>
      <c r="AH41" s="73"/>
      <c r="AI41" s="74">
        <v>9.4700000000000006</v>
      </c>
      <c r="AJ41" s="73"/>
      <c r="AK41" s="73"/>
      <c r="AL41" s="74"/>
      <c r="AM41" s="73"/>
      <c r="AN41" s="74"/>
      <c r="AO41" s="73"/>
      <c r="AP41" s="74"/>
      <c r="AQ41" s="73"/>
      <c r="AR41" s="70">
        <v>12.38</v>
      </c>
      <c r="AS41" s="71"/>
      <c r="AT41" s="75"/>
      <c r="AU41" s="88"/>
      <c r="AV41" s="88"/>
      <c r="AW41" s="88"/>
      <c r="AX41" s="88"/>
      <c r="AY41" s="88"/>
      <c r="AZ41" s="88"/>
      <c r="BA41" s="70">
        <v>12.75</v>
      </c>
      <c r="BB41" s="91">
        <v>30</v>
      </c>
      <c r="BC41" s="80">
        <f t="shared" si="0"/>
        <v>12.565000000000001</v>
      </c>
      <c r="BD41" s="80">
        <f t="shared" si="1"/>
        <v>60</v>
      </c>
      <c r="BE41" s="89">
        <f t="shared" si="2"/>
        <v>11.031666666666666</v>
      </c>
      <c r="BF41" s="82"/>
      <c r="BG41" s="82"/>
      <c r="BH41" s="82"/>
      <c r="BI41" s="90">
        <f t="shared" si="3"/>
        <v>0</v>
      </c>
      <c r="BJ41" s="90">
        <f t="shared" si="4"/>
        <v>0</v>
      </c>
      <c r="BK41" s="90">
        <f t="shared" si="5"/>
        <v>0</v>
      </c>
      <c r="BL41" s="90">
        <f t="shared" si="6"/>
        <v>1</v>
      </c>
      <c r="BM41" s="83">
        <f t="shared" si="7"/>
        <v>11.031666666666666</v>
      </c>
      <c r="BN41" s="145"/>
      <c r="BO41" s="47"/>
      <c r="BP41" s="48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s="49" customFormat="1" ht="30" customHeight="1">
      <c r="A42" s="55">
        <v>28</v>
      </c>
      <c r="B42" s="56" t="s">
        <v>125</v>
      </c>
      <c r="C42" s="57"/>
      <c r="D42" s="56"/>
      <c r="E42" s="58"/>
      <c r="F42" s="56"/>
      <c r="G42" s="56"/>
      <c r="H42" s="56" t="s">
        <v>103</v>
      </c>
      <c r="I42" s="62">
        <v>2013</v>
      </c>
      <c r="J42" s="87">
        <v>11.79</v>
      </c>
      <c r="K42" s="67"/>
      <c r="L42" s="68"/>
      <c r="M42" s="88"/>
      <c r="N42" s="88"/>
      <c r="O42" s="88"/>
      <c r="P42" s="88"/>
      <c r="Q42" s="88"/>
      <c r="R42" s="88"/>
      <c r="S42" s="70">
        <v>10.56</v>
      </c>
      <c r="T42" s="71"/>
      <c r="U42" s="72"/>
      <c r="V42" s="73"/>
      <c r="W42" s="73"/>
      <c r="X42" s="73"/>
      <c r="Y42" s="73"/>
      <c r="Z42" s="73"/>
      <c r="AA42" s="73"/>
      <c r="AB42" s="74">
        <v>9.99</v>
      </c>
      <c r="AC42" s="71"/>
      <c r="AD42" s="75"/>
      <c r="AE42" s="73"/>
      <c r="AF42" s="73"/>
      <c r="AG42" s="73"/>
      <c r="AH42" s="73"/>
      <c r="AI42" s="74">
        <v>10.31</v>
      </c>
      <c r="AJ42" s="73"/>
      <c r="AK42" s="73"/>
      <c r="AL42" s="74"/>
      <c r="AM42" s="73"/>
      <c r="AN42" s="74"/>
      <c r="AO42" s="73"/>
      <c r="AP42" s="74"/>
      <c r="AQ42" s="73"/>
      <c r="AR42" s="70">
        <v>11.03</v>
      </c>
      <c r="AS42" s="71"/>
      <c r="AT42" s="75"/>
      <c r="AU42" s="88"/>
      <c r="AV42" s="88"/>
      <c r="AW42" s="88"/>
      <c r="AX42" s="88"/>
      <c r="AY42" s="88"/>
      <c r="AZ42" s="88"/>
      <c r="BA42" s="70">
        <v>12.37</v>
      </c>
      <c r="BB42" s="79">
        <v>30</v>
      </c>
      <c r="BC42" s="80">
        <f t="shared" si="0"/>
        <v>11.7</v>
      </c>
      <c r="BD42" s="80">
        <f t="shared" si="1"/>
        <v>60</v>
      </c>
      <c r="BE42" s="89">
        <f t="shared" si="2"/>
        <v>11.008333333333335</v>
      </c>
      <c r="BF42" s="82"/>
      <c r="BG42" s="82"/>
      <c r="BH42" s="82"/>
      <c r="BI42" s="82">
        <f t="shared" si="3"/>
        <v>0</v>
      </c>
      <c r="BJ42" s="82">
        <f t="shared" si="4"/>
        <v>0</v>
      </c>
      <c r="BK42" s="82">
        <f t="shared" si="5"/>
        <v>0</v>
      </c>
      <c r="BL42" s="82">
        <f t="shared" si="6"/>
        <v>1</v>
      </c>
      <c r="BM42" s="83">
        <f t="shared" si="7"/>
        <v>11.008333333333335</v>
      </c>
      <c r="BN42" s="144"/>
      <c r="BO42" s="48"/>
      <c r="BP42" s="48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s="49" customFormat="1" ht="30" customHeight="1">
      <c r="A43" s="55">
        <v>29</v>
      </c>
      <c r="B43" s="56" t="s">
        <v>78</v>
      </c>
      <c r="C43" s="57"/>
      <c r="D43" s="56"/>
      <c r="E43" s="58"/>
      <c r="F43" s="56"/>
      <c r="G43" s="56"/>
      <c r="H43" s="56" t="s">
        <v>79</v>
      </c>
      <c r="I43" s="62">
        <v>2013</v>
      </c>
      <c r="J43" s="87">
        <v>11.35</v>
      </c>
      <c r="K43" s="67"/>
      <c r="L43" s="68"/>
      <c r="M43" s="88"/>
      <c r="N43" s="88"/>
      <c r="O43" s="88"/>
      <c r="P43" s="88"/>
      <c r="Q43" s="88"/>
      <c r="R43" s="88"/>
      <c r="S43" s="70">
        <v>10.28</v>
      </c>
      <c r="T43" s="71"/>
      <c r="U43" s="72"/>
      <c r="V43" s="73"/>
      <c r="W43" s="73"/>
      <c r="X43" s="73"/>
      <c r="Y43" s="73"/>
      <c r="Z43" s="73"/>
      <c r="AA43" s="73"/>
      <c r="AB43" s="74">
        <v>11.47</v>
      </c>
      <c r="AC43" s="71"/>
      <c r="AD43" s="75"/>
      <c r="AE43" s="73"/>
      <c r="AF43" s="73"/>
      <c r="AG43" s="73"/>
      <c r="AH43" s="73"/>
      <c r="AI43" s="74">
        <v>11.83</v>
      </c>
      <c r="AJ43" s="73"/>
      <c r="AK43" s="73"/>
      <c r="AL43" s="74"/>
      <c r="AM43" s="73"/>
      <c r="AN43" s="74"/>
      <c r="AO43" s="73"/>
      <c r="AP43" s="74"/>
      <c r="AQ43" s="73"/>
      <c r="AR43" s="70">
        <v>9.6999999999999993</v>
      </c>
      <c r="AS43" s="71"/>
      <c r="AT43" s="75"/>
      <c r="AU43" s="88"/>
      <c r="AV43" s="88"/>
      <c r="AW43" s="88"/>
      <c r="AX43" s="88"/>
      <c r="AY43" s="88"/>
      <c r="AZ43" s="88"/>
      <c r="BA43" s="70">
        <v>11.09</v>
      </c>
      <c r="BB43" s="79">
        <v>30</v>
      </c>
      <c r="BC43" s="80">
        <f t="shared" si="0"/>
        <v>10.395</v>
      </c>
      <c r="BD43" s="80">
        <f t="shared" si="1"/>
        <v>60</v>
      </c>
      <c r="BE43" s="89">
        <f t="shared" si="2"/>
        <v>10.953333333333333</v>
      </c>
      <c r="BF43" s="82"/>
      <c r="BG43" s="82"/>
      <c r="BH43" s="82"/>
      <c r="BI43" s="82">
        <f t="shared" si="3"/>
        <v>0</v>
      </c>
      <c r="BJ43" s="82">
        <f t="shared" si="4"/>
        <v>0</v>
      </c>
      <c r="BK43" s="82">
        <f t="shared" si="5"/>
        <v>0</v>
      </c>
      <c r="BL43" s="82">
        <f t="shared" si="6"/>
        <v>1</v>
      </c>
      <c r="BM43" s="83">
        <f t="shared" si="7"/>
        <v>10.953333333333333</v>
      </c>
      <c r="BN43" s="144"/>
      <c r="BO43" s="48"/>
      <c r="BP43" s="48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s="49" customFormat="1" ht="30" customHeight="1">
      <c r="A44" s="55">
        <v>30</v>
      </c>
      <c r="B44" s="56" t="s">
        <v>154</v>
      </c>
      <c r="C44" s="57"/>
      <c r="D44" s="56"/>
      <c r="E44" s="58"/>
      <c r="F44" s="56"/>
      <c r="G44" s="56"/>
      <c r="H44" s="56" t="s">
        <v>155</v>
      </c>
      <c r="I44" s="62">
        <v>2011</v>
      </c>
      <c r="J44" s="87">
        <v>11.35</v>
      </c>
      <c r="K44" s="67"/>
      <c r="L44" s="68"/>
      <c r="M44" s="88"/>
      <c r="N44" s="88"/>
      <c r="O44" s="88"/>
      <c r="P44" s="88"/>
      <c r="Q44" s="88"/>
      <c r="R44" s="88"/>
      <c r="S44" s="70">
        <v>10.51</v>
      </c>
      <c r="T44" s="71"/>
      <c r="U44" s="72"/>
      <c r="V44" s="73"/>
      <c r="W44" s="73"/>
      <c r="X44" s="73"/>
      <c r="Y44" s="73"/>
      <c r="Z44" s="73"/>
      <c r="AA44" s="73"/>
      <c r="AB44" s="74">
        <v>9.82</v>
      </c>
      <c r="AC44" s="71"/>
      <c r="AD44" s="75"/>
      <c r="AE44" s="73"/>
      <c r="AF44" s="73"/>
      <c r="AG44" s="73"/>
      <c r="AH44" s="73"/>
      <c r="AI44" s="74">
        <v>11.44</v>
      </c>
      <c r="AJ44" s="73"/>
      <c r="AK44" s="73"/>
      <c r="AL44" s="74"/>
      <c r="AM44" s="73"/>
      <c r="AN44" s="74"/>
      <c r="AO44" s="73"/>
      <c r="AP44" s="74"/>
      <c r="AQ44" s="73"/>
      <c r="AR44" s="70">
        <v>10.69</v>
      </c>
      <c r="AS44" s="71"/>
      <c r="AT44" s="75"/>
      <c r="AU44" s="88"/>
      <c r="AV44" s="88"/>
      <c r="AW44" s="88"/>
      <c r="AX44" s="88"/>
      <c r="AY44" s="88"/>
      <c r="AZ44" s="88"/>
      <c r="BA44" s="70">
        <v>11.31</v>
      </c>
      <c r="BB44" s="79">
        <v>30</v>
      </c>
      <c r="BC44" s="80">
        <f t="shared" si="0"/>
        <v>11</v>
      </c>
      <c r="BD44" s="80">
        <f t="shared" si="1"/>
        <v>60</v>
      </c>
      <c r="BE44" s="89">
        <f t="shared" si="2"/>
        <v>10.853333333333332</v>
      </c>
      <c r="BF44" s="82"/>
      <c r="BG44" s="82"/>
      <c r="BH44" s="82"/>
      <c r="BI44" s="82">
        <f t="shared" si="3"/>
        <v>0</v>
      </c>
      <c r="BJ44" s="82">
        <f t="shared" si="4"/>
        <v>0</v>
      </c>
      <c r="BK44" s="82">
        <f t="shared" si="5"/>
        <v>0</v>
      </c>
      <c r="BL44" s="82">
        <f t="shared" si="6"/>
        <v>1</v>
      </c>
      <c r="BM44" s="83">
        <f t="shared" si="7"/>
        <v>10.853333333333332</v>
      </c>
      <c r="BN44" s="144"/>
      <c r="BO44" s="48"/>
      <c r="BP44" s="48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s="1" customFormat="1" ht="30" customHeight="1">
      <c r="A45" s="55">
        <v>31</v>
      </c>
      <c r="B45" s="56" t="s">
        <v>145</v>
      </c>
      <c r="C45" s="57"/>
      <c r="D45" s="56"/>
      <c r="E45" s="58"/>
      <c r="F45" s="56"/>
      <c r="G45" s="56"/>
      <c r="H45" s="56" t="s">
        <v>127</v>
      </c>
      <c r="I45" s="62">
        <v>2013</v>
      </c>
      <c r="J45" s="87">
        <v>11.35</v>
      </c>
      <c r="K45" s="67"/>
      <c r="L45" s="68"/>
      <c r="M45" s="73"/>
      <c r="N45" s="73"/>
      <c r="O45" s="73"/>
      <c r="P45" s="73"/>
      <c r="Q45" s="73"/>
      <c r="R45" s="73"/>
      <c r="S45" s="70">
        <v>11.49</v>
      </c>
      <c r="T45" s="71"/>
      <c r="U45" s="72"/>
      <c r="V45" s="73"/>
      <c r="W45" s="73"/>
      <c r="X45" s="73"/>
      <c r="Y45" s="73"/>
      <c r="Z45" s="73"/>
      <c r="AA45" s="73"/>
      <c r="AB45" s="74">
        <v>10.43</v>
      </c>
      <c r="AC45" s="71"/>
      <c r="AD45" s="75"/>
      <c r="AE45" s="73"/>
      <c r="AF45" s="73"/>
      <c r="AG45" s="73"/>
      <c r="AH45" s="73"/>
      <c r="AI45" s="74">
        <v>10.49</v>
      </c>
      <c r="AJ45" s="73"/>
      <c r="AK45" s="73"/>
      <c r="AL45" s="74"/>
      <c r="AM45" s="73"/>
      <c r="AN45" s="74"/>
      <c r="AO45" s="73"/>
      <c r="AP45" s="74"/>
      <c r="AQ45" s="73"/>
      <c r="AR45" s="70">
        <v>9.73</v>
      </c>
      <c r="AS45" s="71"/>
      <c r="AT45" s="75"/>
      <c r="AU45" s="88"/>
      <c r="AV45" s="88"/>
      <c r="AW45" s="88"/>
      <c r="AX45" s="88"/>
      <c r="AY45" s="88"/>
      <c r="AZ45" s="88"/>
      <c r="BA45" s="70">
        <v>11.9</v>
      </c>
      <c r="BB45" s="79">
        <v>30</v>
      </c>
      <c r="BC45" s="80">
        <f t="shared" si="0"/>
        <v>10.815000000000001</v>
      </c>
      <c r="BD45" s="80">
        <f t="shared" si="1"/>
        <v>60</v>
      </c>
      <c r="BE45" s="89">
        <f t="shared" si="2"/>
        <v>10.898333333333333</v>
      </c>
      <c r="BF45" s="82"/>
      <c r="BG45" s="82"/>
      <c r="BH45" s="82">
        <v>1</v>
      </c>
      <c r="BI45" s="82">
        <f t="shared" si="3"/>
        <v>0</v>
      </c>
      <c r="BJ45" s="82">
        <f t="shared" si="4"/>
        <v>0.25</v>
      </c>
      <c r="BK45" s="82">
        <f t="shared" si="5"/>
        <v>0.25</v>
      </c>
      <c r="BL45" s="82">
        <f t="shared" si="6"/>
        <v>0.99</v>
      </c>
      <c r="BM45" s="83">
        <f t="shared" si="7"/>
        <v>10.789350000000001</v>
      </c>
      <c r="BN45" s="144"/>
      <c r="BO45" s="48"/>
      <c r="BP45" s="48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s="50" customFormat="1" ht="30" customHeight="1">
      <c r="A46" s="55">
        <v>32</v>
      </c>
      <c r="B46" s="56" t="s">
        <v>64</v>
      </c>
      <c r="C46" s="57"/>
      <c r="D46" s="56"/>
      <c r="E46" s="58"/>
      <c r="F46" s="56"/>
      <c r="G46" s="56"/>
      <c r="H46" s="56" t="s">
        <v>65</v>
      </c>
      <c r="I46" s="62">
        <v>2011</v>
      </c>
      <c r="J46" s="87">
        <v>10.93</v>
      </c>
      <c r="K46" s="67"/>
      <c r="L46" s="68"/>
      <c r="M46" s="88"/>
      <c r="N46" s="88"/>
      <c r="O46" s="88"/>
      <c r="P46" s="88"/>
      <c r="Q46" s="88"/>
      <c r="R46" s="88"/>
      <c r="S46" s="70">
        <v>11.02</v>
      </c>
      <c r="T46" s="71"/>
      <c r="U46" s="72"/>
      <c r="V46" s="73"/>
      <c r="W46" s="73"/>
      <c r="X46" s="73"/>
      <c r="Y46" s="73"/>
      <c r="Z46" s="73"/>
      <c r="AA46" s="73"/>
      <c r="AB46" s="74">
        <v>10.63</v>
      </c>
      <c r="AC46" s="71"/>
      <c r="AD46" s="75"/>
      <c r="AE46" s="73"/>
      <c r="AF46" s="73"/>
      <c r="AG46" s="73"/>
      <c r="AH46" s="73"/>
      <c r="AI46" s="74">
        <v>10.51</v>
      </c>
      <c r="AJ46" s="73"/>
      <c r="AK46" s="73"/>
      <c r="AL46" s="74"/>
      <c r="AM46" s="73"/>
      <c r="AN46" s="74"/>
      <c r="AO46" s="73"/>
      <c r="AP46" s="74"/>
      <c r="AQ46" s="73"/>
      <c r="AR46" s="70">
        <v>11.43</v>
      </c>
      <c r="AS46" s="71"/>
      <c r="AT46" s="75"/>
      <c r="AU46" s="88"/>
      <c r="AV46" s="88"/>
      <c r="AW46" s="88"/>
      <c r="AX46" s="88"/>
      <c r="AY46" s="88"/>
      <c r="AZ46" s="88"/>
      <c r="BA46" s="70">
        <v>10.15</v>
      </c>
      <c r="BB46" s="79">
        <v>30</v>
      </c>
      <c r="BC46" s="80">
        <f t="shared" si="0"/>
        <v>10.79</v>
      </c>
      <c r="BD46" s="80">
        <f t="shared" si="1"/>
        <v>60</v>
      </c>
      <c r="BE46" s="89">
        <f t="shared" si="2"/>
        <v>10.778333333333334</v>
      </c>
      <c r="BF46" s="82"/>
      <c r="BG46" s="82"/>
      <c r="BH46" s="82"/>
      <c r="BI46" s="82">
        <f t="shared" si="3"/>
        <v>0</v>
      </c>
      <c r="BJ46" s="82">
        <f t="shared" si="4"/>
        <v>0</v>
      </c>
      <c r="BK46" s="82">
        <f t="shared" si="5"/>
        <v>0</v>
      </c>
      <c r="BL46" s="82">
        <f t="shared" si="6"/>
        <v>1</v>
      </c>
      <c r="BM46" s="83">
        <f t="shared" si="7"/>
        <v>10.778333333333334</v>
      </c>
      <c r="BN46" s="144"/>
      <c r="BO46" s="48"/>
      <c r="BP46" s="48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s="50" customFormat="1" ht="30" customHeight="1">
      <c r="A47" s="55">
        <v>33</v>
      </c>
      <c r="B47" s="56" t="s">
        <v>121</v>
      </c>
      <c r="C47" s="57"/>
      <c r="D47" s="56"/>
      <c r="E47" s="58"/>
      <c r="F47" s="56"/>
      <c r="G47" s="56"/>
      <c r="H47" s="56" t="s">
        <v>54</v>
      </c>
      <c r="I47" s="62">
        <v>2013</v>
      </c>
      <c r="J47" s="87">
        <v>9.64</v>
      </c>
      <c r="K47" s="67"/>
      <c r="L47" s="68"/>
      <c r="M47" s="88"/>
      <c r="N47" s="88"/>
      <c r="O47" s="88"/>
      <c r="P47" s="88"/>
      <c r="Q47" s="88"/>
      <c r="R47" s="88"/>
      <c r="S47" s="70">
        <v>11.43</v>
      </c>
      <c r="T47" s="71"/>
      <c r="U47" s="72"/>
      <c r="V47" s="73"/>
      <c r="W47" s="73"/>
      <c r="X47" s="73"/>
      <c r="Y47" s="73"/>
      <c r="Z47" s="73"/>
      <c r="AA47" s="73"/>
      <c r="AB47" s="74">
        <v>10.63</v>
      </c>
      <c r="AC47" s="71"/>
      <c r="AD47" s="75"/>
      <c r="AE47" s="73"/>
      <c r="AF47" s="73"/>
      <c r="AG47" s="73"/>
      <c r="AH47" s="73"/>
      <c r="AI47" s="74">
        <v>10.38</v>
      </c>
      <c r="AJ47" s="73"/>
      <c r="AK47" s="73"/>
      <c r="AL47" s="74"/>
      <c r="AM47" s="73"/>
      <c r="AN47" s="74"/>
      <c r="AO47" s="73"/>
      <c r="AP47" s="74"/>
      <c r="AQ47" s="73"/>
      <c r="AR47" s="70">
        <v>11.23</v>
      </c>
      <c r="AS47" s="71"/>
      <c r="AT47" s="75"/>
      <c r="AU47" s="88"/>
      <c r="AV47" s="88"/>
      <c r="AW47" s="88"/>
      <c r="AX47" s="88"/>
      <c r="AY47" s="88"/>
      <c r="AZ47" s="88"/>
      <c r="BA47" s="70">
        <v>11.28</v>
      </c>
      <c r="BB47" s="79">
        <v>30</v>
      </c>
      <c r="BC47" s="80">
        <f t="shared" ref="BC47:BC78" si="8">AVERAGE(AR47+BA47)/2</f>
        <v>11.254999999999999</v>
      </c>
      <c r="BD47" s="80">
        <f t="shared" ref="BD47:BD78" si="9">IF(BC47&gt;=10,60,AS47+BB47)</f>
        <v>60</v>
      </c>
      <c r="BE47" s="89">
        <f t="shared" ref="BE47:BE78" si="10">(J47+S47+AB47+AI47+AR47+BA47)/6</f>
        <v>10.765000000000001</v>
      </c>
      <c r="BF47" s="82"/>
      <c r="BG47" s="82"/>
      <c r="BH47" s="82"/>
      <c r="BI47" s="82">
        <f t="shared" ref="BI47:BI78" si="11">(BF47+BG47)/2</f>
        <v>0</v>
      </c>
      <c r="BJ47" s="82">
        <f t="shared" ref="BJ47:BJ78" si="12">BH47/4</f>
        <v>0</v>
      </c>
      <c r="BK47" s="82">
        <f t="shared" ref="BK47:BK78" si="13">BI47+BJ47</f>
        <v>0</v>
      </c>
      <c r="BL47" s="82">
        <f t="shared" ref="BL47:BL78" si="14">1-(0.04*BK47)</f>
        <v>1</v>
      </c>
      <c r="BM47" s="83">
        <f t="shared" ref="BM47:BM78" si="15">BL47*BE47</f>
        <v>10.765000000000001</v>
      </c>
      <c r="BN47" s="144"/>
      <c r="BO47" s="48"/>
      <c r="BP47" s="48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s="50" customFormat="1" ht="24.95" customHeight="1">
      <c r="A48" s="55">
        <v>34</v>
      </c>
      <c r="B48" s="56" t="s">
        <v>60</v>
      </c>
      <c r="C48" s="56"/>
      <c r="D48" s="56"/>
      <c r="E48" s="58"/>
      <c r="F48" s="63"/>
      <c r="G48" s="56"/>
      <c r="H48" s="56" t="s">
        <v>61</v>
      </c>
      <c r="I48" s="62">
        <v>2012</v>
      </c>
      <c r="J48" s="87">
        <v>10.51</v>
      </c>
      <c r="K48" s="67"/>
      <c r="L48" s="68"/>
      <c r="M48" s="88"/>
      <c r="N48" s="88"/>
      <c r="O48" s="88"/>
      <c r="P48" s="88"/>
      <c r="Q48" s="88"/>
      <c r="R48" s="88"/>
      <c r="S48" s="70">
        <v>11</v>
      </c>
      <c r="T48" s="71"/>
      <c r="U48" s="72"/>
      <c r="V48" s="73"/>
      <c r="W48" s="73"/>
      <c r="X48" s="73"/>
      <c r="Y48" s="73"/>
      <c r="Z48" s="73"/>
      <c r="AA48" s="73"/>
      <c r="AB48" s="74">
        <v>10.33</v>
      </c>
      <c r="AC48" s="71"/>
      <c r="AD48" s="75"/>
      <c r="AE48" s="73"/>
      <c r="AF48" s="73"/>
      <c r="AG48" s="73"/>
      <c r="AH48" s="73"/>
      <c r="AI48" s="74">
        <v>11.49</v>
      </c>
      <c r="AJ48" s="73"/>
      <c r="AK48" s="73"/>
      <c r="AL48" s="74"/>
      <c r="AM48" s="73"/>
      <c r="AN48" s="74"/>
      <c r="AO48" s="73"/>
      <c r="AP48" s="74"/>
      <c r="AQ48" s="73"/>
      <c r="AR48" s="70">
        <v>11.79</v>
      </c>
      <c r="AS48" s="71"/>
      <c r="AT48" s="75"/>
      <c r="AU48" s="88"/>
      <c r="AV48" s="88"/>
      <c r="AW48" s="88"/>
      <c r="AX48" s="88"/>
      <c r="AY48" s="88"/>
      <c r="AZ48" s="88"/>
      <c r="BA48" s="70">
        <v>9.1300000000000008</v>
      </c>
      <c r="BB48" s="91">
        <v>30</v>
      </c>
      <c r="BC48" s="80">
        <f t="shared" si="8"/>
        <v>10.46</v>
      </c>
      <c r="BD48" s="80">
        <f t="shared" si="9"/>
        <v>60</v>
      </c>
      <c r="BE48" s="89">
        <f t="shared" si="10"/>
        <v>10.708333333333334</v>
      </c>
      <c r="BF48" s="82"/>
      <c r="BG48" s="82"/>
      <c r="BH48" s="82"/>
      <c r="BI48" s="90">
        <f t="shared" si="11"/>
        <v>0</v>
      </c>
      <c r="BJ48" s="90">
        <f t="shared" si="12"/>
        <v>0</v>
      </c>
      <c r="BK48" s="90">
        <f t="shared" si="13"/>
        <v>0</v>
      </c>
      <c r="BL48" s="90">
        <f t="shared" si="14"/>
        <v>1</v>
      </c>
      <c r="BM48" s="83">
        <f t="shared" si="15"/>
        <v>10.708333333333334</v>
      </c>
      <c r="BN48" s="144"/>
      <c r="BO48" s="48"/>
      <c r="BP48" s="48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s="50" customFormat="1" ht="24.95" customHeight="1">
      <c r="A49" s="55">
        <v>35</v>
      </c>
      <c r="B49" s="56" t="s">
        <v>46</v>
      </c>
      <c r="C49" s="57"/>
      <c r="D49" s="56"/>
      <c r="E49" s="58"/>
      <c r="F49" s="63"/>
      <c r="G49" s="137"/>
      <c r="H49" s="133" t="s">
        <v>47</v>
      </c>
      <c r="I49" s="132">
        <v>2010</v>
      </c>
      <c r="J49" s="87">
        <v>10.78</v>
      </c>
      <c r="K49" s="67"/>
      <c r="L49" s="68"/>
      <c r="M49" s="88"/>
      <c r="N49" s="88"/>
      <c r="O49" s="88"/>
      <c r="P49" s="88"/>
      <c r="Q49" s="88"/>
      <c r="R49" s="88"/>
      <c r="S49" s="70">
        <v>11.14</v>
      </c>
      <c r="T49" s="71"/>
      <c r="U49" s="72"/>
      <c r="V49" s="73"/>
      <c r="W49" s="73"/>
      <c r="X49" s="73"/>
      <c r="Y49" s="73"/>
      <c r="Z49" s="73"/>
      <c r="AA49" s="73"/>
      <c r="AB49" s="74">
        <v>11.09</v>
      </c>
      <c r="AC49" s="71"/>
      <c r="AD49" s="75"/>
      <c r="AE49" s="73"/>
      <c r="AF49" s="73"/>
      <c r="AG49" s="73"/>
      <c r="AH49" s="73"/>
      <c r="AI49" s="74">
        <v>10.19</v>
      </c>
      <c r="AJ49" s="73"/>
      <c r="AK49" s="73"/>
      <c r="AL49" s="74"/>
      <c r="AM49" s="73"/>
      <c r="AN49" s="74"/>
      <c r="AO49" s="73"/>
      <c r="AP49" s="74"/>
      <c r="AQ49" s="73"/>
      <c r="AR49" s="70">
        <v>10.69</v>
      </c>
      <c r="AS49" s="71"/>
      <c r="AT49" s="75"/>
      <c r="AU49" s="88"/>
      <c r="AV49" s="88"/>
      <c r="AW49" s="88"/>
      <c r="AX49" s="88"/>
      <c r="AY49" s="88"/>
      <c r="AZ49" s="88"/>
      <c r="BA49" s="70">
        <v>10.69</v>
      </c>
      <c r="BB49" s="71">
        <v>30</v>
      </c>
      <c r="BC49" s="73">
        <f t="shared" si="8"/>
        <v>10.69</v>
      </c>
      <c r="BD49" s="73">
        <f t="shared" si="9"/>
        <v>60</v>
      </c>
      <c r="BE49" s="89">
        <f t="shared" si="10"/>
        <v>10.763333333333334</v>
      </c>
      <c r="BF49" s="82"/>
      <c r="BG49" s="82"/>
      <c r="BH49" s="82">
        <v>1</v>
      </c>
      <c r="BI49" s="110">
        <f t="shared" si="11"/>
        <v>0</v>
      </c>
      <c r="BJ49" s="110">
        <f t="shared" si="12"/>
        <v>0.25</v>
      </c>
      <c r="BK49" s="110">
        <f t="shared" si="13"/>
        <v>0.25</v>
      </c>
      <c r="BL49" s="110">
        <f t="shared" si="14"/>
        <v>0.99</v>
      </c>
      <c r="BM49" s="83">
        <f t="shared" si="15"/>
        <v>10.6557</v>
      </c>
      <c r="BN49" s="144"/>
      <c r="BO49" s="48"/>
      <c r="BP49" s="48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s="20" customFormat="1" ht="20.100000000000001" customHeight="1">
      <c r="A50" s="55">
        <v>36</v>
      </c>
      <c r="B50" s="56" t="s">
        <v>123</v>
      </c>
      <c r="C50" s="57"/>
      <c r="D50" s="56"/>
      <c r="E50" s="58"/>
      <c r="F50" s="56"/>
      <c r="G50" s="56"/>
      <c r="H50" s="56" t="s">
        <v>124</v>
      </c>
      <c r="I50" s="62">
        <v>2013</v>
      </c>
      <c r="J50" s="87">
        <v>11.39</v>
      </c>
      <c r="K50" s="67"/>
      <c r="L50" s="68"/>
      <c r="M50" s="88"/>
      <c r="N50" s="88"/>
      <c r="O50" s="88"/>
      <c r="P50" s="88"/>
      <c r="Q50" s="88"/>
      <c r="R50" s="88"/>
      <c r="S50" s="70">
        <v>9.39</v>
      </c>
      <c r="T50" s="71"/>
      <c r="U50" s="72"/>
      <c r="V50" s="73"/>
      <c r="W50" s="73"/>
      <c r="X50" s="73"/>
      <c r="Y50" s="73"/>
      <c r="Z50" s="73"/>
      <c r="AA50" s="73"/>
      <c r="AB50" s="74">
        <v>10.91</v>
      </c>
      <c r="AC50" s="71"/>
      <c r="AD50" s="75"/>
      <c r="AE50" s="73"/>
      <c r="AF50" s="73"/>
      <c r="AG50" s="73"/>
      <c r="AH50" s="73"/>
      <c r="AI50" s="74">
        <v>11.01</v>
      </c>
      <c r="AJ50" s="73"/>
      <c r="AK50" s="73"/>
      <c r="AL50" s="74"/>
      <c r="AM50" s="73"/>
      <c r="AN50" s="74"/>
      <c r="AO50" s="73"/>
      <c r="AP50" s="74"/>
      <c r="AQ50" s="73"/>
      <c r="AR50" s="70">
        <v>9.57</v>
      </c>
      <c r="AS50" s="71"/>
      <c r="AT50" s="75"/>
      <c r="AU50" s="88"/>
      <c r="AV50" s="88"/>
      <c r="AW50" s="88"/>
      <c r="AX50" s="88"/>
      <c r="AY50" s="88"/>
      <c r="AZ50" s="88"/>
      <c r="BA50" s="70">
        <v>11.59</v>
      </c>
      <c r="BB50" s="79">
        <v>30</v>
      </c>
      <c r="BC50" s="80">
        <f t="shared" si="8"/>
        <v>10.58</v>
      </c>
      <c r="BD50" s="80">
        <f t="shared" si="9"/>
        <v>60</v>
      </c>
      <c r="BE50" s="89">
        <f t="shared" si="10"/>
        <v>10.643333333333333</v>
      </c>
      <c r="BF50" s="82"/>
      <c r="BG50" s="82"/>
      <c r="BH50" s="82"/>
      <c r="BI50" s="82">
        <f t="shared" si="11"/>
        <v>0</v>
      </c>
      <c r="BJ50" s="82">
        <f t="shared" si="12"/>
        <v>0</v>
      </c>
      <c r="BK50" s="82">
        <f t="shared" si="13"/>
        <v>0</v>
      </c>
      <c r="BL50" s="82">
        <f t="shared" si="14"/>
        <v>1</v>
      </c>
      <c r="BM50" s="83">
        <f t="shared" si="15"/>
        <v>10.643333333333333</v>
      </c>
      <c r="BN50" s="146"/>
    </row>
    <row r="51" spans="1:90" s="20" customFormat="1" ht="20.100000000000001" customHeight="1">
      <c r="A51" s="55">
        <v>37</v>
      </c>
      <c r="B51" s="56" t="s">
        <v>117</v>
      </c>
      <c r="C51" s="57"/>
      <c r="D51" s="56"/>
      <c r="E51" s="58"/>
      <c r="F51" s="56"/>
      <c r="G51" s="56"/>
      <c r="H51" s="56" t="s">
        <v>118</v>
      </c>
      <c r="I51" s="62">
        <v>2013</v>
      </c>
      <c r="J51" s="87">
        <v>10.63</v>
      </c>
      <c r="K51" s="67"/>
      <c r="L51" s="68"/>
      <c r="M51" s="73"/>
      <c r="N51" s="73"/>
      <c r="O51" s="73"/>
      <c r="P51" s="73"/>
      <c r="Q51" s="73"/>
      <c r="R51" s="73"/>
      <c r="S51" s="70">
        <v>12.15</v>
      </c>
      <c r="T51" s="71"/>
      <c r="U51" s="72"/>
      <c r="V51" s="73"/>
      <c r="W51" s="73"/>
      <c r="X51" s="73"/>
      <c r="Y51" s="73"/>
      <c r="Z51" s="73"/>
      <c r="AA51" s="73"/>
      <c r="AB51" s="74">
        <v>11.04</v>
      </c>
      <c r="AC51" s="71"/>
      <c r="AD51" s="75"/>
      <c r="AE51" s="73"/>
      <c r="AF51" s="73"/>
      <c r="AG51" s="73"/>
      <c r="AH51" s="73"/>
      <c r="AI51" s="74">
        <v>10.1</v>
      </c>
      <c r="AJ51" s="73"/>
      <c r="AK51" s="73"/>
      <c r="AL51" s="74"/>
      <c r="AM51" s="73"/>
      <c r="AN51" s="74"/>
      <c r="AO51" s="73"/>
      <c r="AP51" s="74"/>
      <c r="AQ51" s="73"/>
      <c r="AR51" s="70">
        <v>9.4</v>
      </c>
      <c r="AS51" s="71"/>
      <c r="AT51" s="75"/>
      <c r="AU51" s="88"/>
      <c r="AV51" s="88"/>
      <c r="AW51" s="88"/>
      <c r="AX51" s="88"/>
      <c r="AY51" s="88"/>
      <c r="AZ51" s="88"/>
      <c r="BA51" s="70">
        <v>11.11</v>
      </c>
      <c r="BB51" s="79">
        <v>30</v>
      </c>
      <c r="BC51" s="80">
        <f t="shared" si="8"/>
        <v>10.254999999999999</v>
      </c>
      <c r="BD51" s="80">
        <f t="shared" si="9"/>
        <v>60</v>
      </c>
      <c r="BE51" s="89">
        <f t="shared" si="10"/>
        <v>10.738333333333335</v>
      </c>
      <c r="BF51" s="82"/>
      <c r="BG51" s="82"/>
      <c r="BH51" s="82">
        <v>1</v>
      </c>
      <c r="BI51" s="82">
        <f t="shared" si="11"/>
        <v>0</v>
      </c>
      <c r="BJ51" s="82">
        <f t="shared" si="12"/>
        <v>0.25</v>
      </c>
      <c r="BK51" s="82">
        <f t="shared" si="13"/>
        <v>0.25</v>
      </c>
      <c r="BL51" s="82">
        <f t="shared" si="14"/>
        <v>0.99</v>
      </c>
      <c r="BM51" s="83">
        <f t="shared" si="15"/>
        <v>10.630950000000002</v>
      </c>
      <c r="BN51" s="146"/>
    </row>
    <row r="52" spans="1:90" s="20" customFormat="1" ht="20.100000000000001" customHeight="1">
      <c r="A52" s="55">
        <v>38</v>
      </c>
      <c r="B52" s="56" t="s">
        <v>52</v>
      </c>
      <c r="C52" s="57"/>
      <c r="D52" s="56"/>
      <c r="E52" s="58"/>
      <c r="F52" s="56"/>
      <c r="G52" s="56"/>
      <c r="H52" s="56" t="s">
        <v>47</v>
      </c>
      <c r="I52" s="62">
        <v>2010</v>
      </c>
      <c r="J52" s="87">
        <v>11.58</v>
      </c>
      <c r="K52" s="67"/>
      <c r="L52" s="68"/>
      <c r="M52" s="88"/>
      <c r="N52" s="88"/>
      <c r="O52" s="88"/>
      <c r="P52" s="88"/>
      <c r="Q52" s="88"/>
      <c r="R52" s="88"/>
      <c r="S52" s="70">
        <v>11.54</v>
      </c>
      <c r="T52" s="71"/>
      <c r="U52" s="72"/>
      <c r="V52" s="73"/>
      <c r="W52" s="73"/>
      <c r="X52" s="73"/>
      <c r="Y52" s="73"/>
      <c r="Z52" s="73"/>
      <c r="AA52" s="73"/>
      <c r="AB52" s="74">
        <v>10.28</v>
      </c>
      <c r="AC52" s="71"/>
      <c r="AD52" s="75"/>
      <c r="AE52" s="73"/>
      <c r="AF52" s="73"/>
      <c r="AG52" s="73"/>
      <c r="AH52" s="73"/>
      <c r="AI52" s="74">
        <v>11.2</v>
      </c>
      <c r="AJ52" s="73"/>
      <c r="AK52" s="73"/>
      <c r="AL52" s="74"/>
      <c r="AM52" s="73"/>
      <c r="AN52" s="74"/>
      <c r="AO52" s="73"/>
      <c r="AP52" s="74"/>
      <c r="AQ52" s="73"/>
      <c r="AR52" s="70">
        <v>12.21</v>
      </c>
      <c r="AS52" s="71"/>
      <c r="AT52" s="75"/>
      <c r="AU52" s="88"/>
      <c r="AV52" s="88"/>
      <c r="AW52" s="88"/>
      <c r="AX52" s="88"/>
      <c r="AY52" s="88"/>
      <c r="AZ52" s="88"/>
      <c r="BA52" s="70">
        <v>10.29</v>
      </c>
      <c r="BB52" s="79">
        <v>30</v>
      </c>
      <c r="BC52" s="80">
        <f t="shared" si="8"/>
        <v>11.25</v>
      </c>
      <c r="BD52" s="80">
        <f t="shared" si="9"/>
        <v>60</v>
      </c>
      <c r="BE52" s="89">
        <f t="shared" si="10"/>
        <v>11.183333333333332</v>
      </c>
      <c r="BF52" s="82">
        <v>2</v>
      </c>
      <c r="BG52" s="82"/>
      <c r="BH52" s="82">
        <v>1</v>
      </c>
      <c r="BI52" s="82">
        <f t="shared" si="11"/>
        <v>1</v>
      </c>
      <c r="BJ52" s="82">
        <f t="shared" si="12"/>
        <v>0.25</v>
      </c>
      <c r="BK52" s="82">
        <f t="shared" si="13"/>
        <v>1.25</v>
      </c>
      <c r="BL52" s="82">
        <f t="shared" si="14"/>
        <v>0.95</v>
      </c>
      <c r="BM52" s="83">
        <f t="shared" si="15"/>
        <v>10.624166666666664</v>
      </c>
      <c r="BN52" s="146"/>
    </row>
    <row r="53" spans="1:90" s="20" customFormat="1" ht="20.100000000000001" customHeight="1">
      <c r="A53" s="55">
        <v>39</v>
      </c>
      <c r="B53" s="56" t="s">
        <v>92</v>
      </c>
      <c r="C53" s="56"/>
      <c r="D53" s="56"/>
      <c r="E53" s="58"/>
      <c r="F53" s="63"/>
      <c r="G53" s="56"/>
      <c r="H53" s="56" t="s">
        <v>93</v>
      </c>
      <c r="I53" s="62">
        <v>2013</v>
      </c>
      <c r="J53" s="87">
        <v>9.25</v>
      </c>
      <c r="K53" s="67"/>
      <c r="L53" s="68"/>
      <c r="M53" s="88"/>
      <c r="N53" s="88"/>
      <c r="O53" s="88"/>
      <c r="P53" s="88"/>
      <c r="Q53" s="88"/>
      <c r="R53" s="88"/>
      <c r="S53" s="70">
        <v>11.03</v>
      </c>
      <c r="T53" s="71"/>
      <c r="U53" s="72"/>
      <c r="V53" s="73"/>
      <c r="W53" s="73"/>
      <c r="X53" s="73"/>
      <c r="Y53" s="73"/>
      <c r="Z53" s="73"/>
      <c r="AA53" s="73"/>
      <c r="AB53" s="74">
        <v>12.49</v>
      </c>
      <c r="AC53" s="71"/>
      <c r="AD53" s="75"/>
      <c r="AE53" s="73"/>
      <c r="AF53" s="73"/>
      <c r="AG53" s="73"/>
      <c r="AH53" s="73"/>
      <c r="AI53" s="74">
        <v>10.02</v>
      </c>
      <c r="AJ53" s="73"/>
      <c r="AK53" s="73"/>
      <c r="AL53" s="74"/>
      <c r="AM53" s="73"/>
      <c r="AN53" s="74"/>
      <c r="AO53" s="73"/>
      <c r="AP53" s="74"/>
      <c r="AQ53" s="73"/>
      <c r="AR53" s="70">
        <v>9.8800000000000008</v>
      </c>
      <c r="AS53" s="71"/>
      <c r="AT53" s="75"/>
      <c r="AU53" s="88"/>
      <c r="AV53" s="88"/>
      <c r="AW53" s="88"/>
      <c r="AX53" s="88"/>
      <c r="AY53" s="88"/>
      <c r="AZ53" s="88"/>
      <c r="BA53" s="70">
        <v>10.81</v>
      </c>
      <c r="BB53" s="79">
        <v>30</v>
      </c>
      <c r="BC53" s="80">
        <f t="shared" si="8"/>
        <v>10.345000000000001</v>
      </c>
      <c r="BD53" s="80">
        <f t="shared" si="9"/>
        <v>60</v>
      </c>
      <c r="BE53" s="89">
        <f t="shared" si="10"/>
        <v>10.580000000000002</v>
      </c>
      <c r="BF53" s="82"/>
      <c r="BG53" s="82"/>
      <c r="BH53" s="82"/>
      <c r="BI53" s="82">
        <f t="shared" si="11"/>
        <v>0</v>
      </c>
      <c r="BJ53" s="82">
        <f t="shared" si="12"/>
        <v>0</v>
      </c>
      <c r="BK53" s="82">
        <f t="shared" si="13"/>
        <v>0</v>
      </c>
      <c r="BL53" s="82">
        <f t="shared" si="14"/>
        <v>1</v>
      </c>
      <c r="BM53" s="83">
        <f t="shared" si="15"/>
        <v>10.580000000000002</v>
      </c>
      <c r="BN53" s="146"/>
    </row>
    <row r="54" spans="1:90" s="20" customFormat="1" ht="15">
      <c r="A54" s="55">
        <v>40</v>
      </c>
      <c r="B54" s="56" t="s">
        <v>80</v>
      </c>
      <c r="C54" s="57"/>
      <c r="D54" s="56"/>
      <c r="E54" s="58"/>
      <c r="F54" s="56"/>
      <c r="G54" s="56"/>
      <c r="H54" s="56" t="s">
        <v>81</v>
      </c>
      <c r="I54" s="62">
        <v>2013</v>
      </c>
      <c r="J54" s="87">
        <v>12.05</v>
      </c>
      <c r="K54" s="67"/>
      <c r="L54" s="68"/>
      <c r="M54" s="88"/>
      <c r="N54" s="88"/>
      <c r="O54" s="88"/>
      <c r="P54" s="88"/>
      <c r="Q54" s="88"/>
      <c r="R54" s="88"/>
      <c r="S54" s="70">
        <v>9.61</v>
      </c>
      <c r="T54" s="71"/>
      <c r="U54" s="72"/>
      <c r="V54" s="73"/>
      <c r="W54" s="73"/>
      <c r="X54" s="73"/>
      <c r="Y54" s="73"/>
      <c r="Z54" s="73"/>
      <c r="AA54" s="73"/>
      <c r="AB54" s="74">
        <v>11.13</v>
      </c>
      <c r="AC54" s="71"/>
      <c r="AD54" s="75"/>
      <c r="AE54" s="73"/>
      <c r="AF54" s="73"/>
      <c r="AG54" s="73"/>
      <c r="AH54" s="73"/>
      <c r="AI54" s="74">
        <v>11.21</v>
      </c>
      <c r="AJ54" s="73"/>
      <c r="AK54" s="73"/>
      <c r="AL54" s="74"/>
      <c r="AM54" s="73"/>
      <c r="AN54" s="74"/>
      <c r="AO54" s="73"/>
      <c r="AP54" s="74"/>
      <c r="AQ54" s="73"/>
      <c r="AR54" s="70">
        <v>9.91</v>
      </c>
      <c r="AS54" s="71"/>
      <c r="AT54" s="75"/>
      <c r="AU54" s="88"/>
      <c r="AV54" s="88"/>
      <c r="AW54" s="88"/>
      <c r="AX54" s="88"/>
      <c r="AY54" s="88"/>
      <c r="AZ54" s="88"/>
      <c r="BA54" s="70">
        <v>10.09</v>
      </c>
      <c r="BB54" s="79">
        <v>30</v>
      </c>
      <c r="BC54" s="80">
        <f t="shared" si="8"/>
        <v>10</v>
      </c>
      <c r="BD54" s="80">
        <f t="shared" si="9"/>
        <v>60</v>
      </c>
      <c r="BE54" s="89">
        <f t="shared" si="10"/>
        <v>10.666666666666666</v>
      </c>
      <c r="BF54" s="82"/>
      <c r="BG54" s="82"/>
      <c r="BH54" s="82">
        <v>1</v>
      </c>
      <c r="BI54" s="82">
        <f t="shared" si="11"/>
        <v>0</v>
      </c>
      <c r="BJ54" s="82">
        <f t="shared" si="12"/>
        <v>0.25</v>
      </c>
      <c r="BK54" s="82">
        <f t="shared" si="13"/>
        <v>0.25</v>
      </c>
      <c r="BL54" s="82">
        <f t="shared" si="14"/>
        <v>0.99</v>
      </c>
      <c r="BM54" s="83">
        <f t="shared" si="15"/>
        <v>10.559999999999999</v>
      </c>
      <c r="BN54" s="146"/>
    </row>
    <row r="55" spans="1:90" s="20" customFormat="1" ht="15">
      <c r="A55" s="55">
        <v>41</v>
      </c>
      <c r="B55" s="56" t="s">
        <v>112</v>
      </c>
      <c r="C55" s="57"/>
      <c r="D55" s="56"/>
      <c r="E55" s="58"/>
      <c r="F55" s="56"/>
      <c r="G55" s="56"/>
      <c r="H55" s="56" t="s">
        <v>91</v>
      </c>
      <c r="I55" s="62">
        <v>2011</v>
      </c>
      <c r="J55" s="87">
        <v>9.81</v>
      </c>
      <c r="K55" s="67"/>
      <c r="L55" s="68"/>
      <c r="M55" s="88"/>
      <c r="N55" s="88"/>
      <c r="O55" s="88"/>
      <c r="P55" s="88"/>
      <c r="Q55" s="88"/>
      <c r="R55" s="88"/>
      <c r="S55" s="70">
        <v>12.41</v>
      </c>
      <c r="T55" s="71"/>
      <c r="U55" s="72"/>
      <c r="V55" s="73"/>
      <c r="W55" s="73"/>
      <c r="X55" s="73"/>
      <c r="Y55" s="73"/>
      <c r="Z55" s="73"/>
      <c r="AA55" s="73"/>
      <c r="AB55" s="74">
        <v>10.35</v>
      </c>
      <c r="AC55" s="71"/>
      <c r="AD55" s="75"/>
      <c r="AE55" s="73"/>
      <c r="AF55" s="73"/>
      <c r="AG55" s="73"/>
      <c r="AH55" s="73"/>
      <c r="AI55" s="74">
        <v>10.84</v>
      </c>
      <c r="AJ55" s="73"/>
      <c r="AK55" s="73"/>
      <c r="AL55" s="74"/>
      <c r="AM55" s="73"/>
      <c r="AN55" s="74"/>
      <c r="AO55" s="73"/>
      <c r="AP55" s="74"/>
      <c r="AQ55" s="73"/>
      <c r="AR55" s="70">
        <v>10.8</v>
      </c>
      <c r="AS55" s="71"/>
      <c r="AT55" s="75"/>
      <c r="AU55" s="88"/>
      <c r="AV55" s="88"/>
      <c r="AW55" s="88"/>
      <c r="AX55" s="88"/>
      <c r="AY55" s="88"/>
      <c r="AZ55" s="88"/>
      <c r="BA55" s="70">
        <v>10.31</v>
      </c>
      <c r="BB55" s="79">
        <v>30</v>
      </c>
      <c r="BC55" s="80">
        <f t="shared" si="8"/>
        <v>10.555</v>
      </c>
      <c r="BD55" s="80">
        <f t="shared" si="9"/>
        <v>60</v>
      </c>
      <c r="BE55" s="89">
        <f t="shared" si="10"/>
        <v>10.753333333333332</v>
      </c>
      <c r="BF55" s="82"/>
      <c r="BG55" s="82"/>
      <c r="BH55" s="82">
        <v>2</v>
      </c>
      <c r="BI55" s="82">
        <f t="shared" si="11"/>
        <v>0</v>
      </c>
      <c r="BJ55" s="82">
        <f t="shared" si="12"/>
        <v>0.5</v>
      </c>
      <c r="BK55" s="82">
        <f t="shared" si="13"/>
        <v>0.5</v>
      </c>
      <c r="BL55" s="82">
        <f t="shared" si="14"/>
        <v>0.98</v>
      </c>
      <c r="BM55" s="83">
        <f t="shared" si="15"/>
        <v>10.538266666666665</v>
      </c>
      <c r="BN55" s="146"/>
    </row>
    <row r="56" spans="1:90" s="20" customFormat="1" ht="15">
      <c r="A56" s="55">
        <v>42</v>
      </c>
      <c r="B56" s="56" t="s">
        <v>76</v>
      </c>
      <c r="C56" s="56"/>
      <c r="D56" s="56"/>
      <c r="E56" s="58"/>
      <c r="F56" s="63"/>
      <c r="G56" s="56"/>
      <c r="H56" s="56" t="s">
        <v>77</v>
      </c>
      <c r="I56" s="62">
        <v>2013</v>
      </c>
      <c r="J56" s="87">
        <v>10.96</v>
      </c>
      <c r="K56" s="67"/>
      <c r="L56" s="68"/>
      <c r="M56" s="88"/>
      <c r="N56" s="88"/>
      <c r="O56" s="88"/>
      <c r="P56" s="88"/>
      <c r="Q56" s="88"/>
      <c r="R56" s="88"/>
      <c r="S56" s="70">
        <v>10.42</v>
      </c>
      <c r="T56" s="71"/>
      <c r="U56" s="72"/>
      <c r="V56" s="73"/>
      <c r="W56" s="73"/>
      <c r="X56" s="73"/>
      <c r="Y56" s="73"/>
      <c r="Z56" s="73"/>
      <c r="AA56" s="73"/>
      <c r="AB56" s="74">
        <v>10.210000000000001</v>
      </c>
      <c r="AC56" s="71"/>
      <c r="AD56" s="75"/>
      <c r="AE56" s="73"/>
      <c r="AF56" s="73"/>
      <c r="AG56" s="73"/>
      <c r="AH56" s="73"/>
      <c r="AI56" s="74">
        <v>10.18</v>
      </c>
      <c r="AJ56" s="73"/>
      <c r="AK56" s="73"/>
      <c r="AL56" s="74"/>
      <c r="AM56" s="73"/>
      <c r="AN56" s="74"/>
      <c r="AO56" s="73"/>
      <c r="AP56" s="74"/>
      <c r="AQ56" s="73"/>
      <c r="AR56" s="70">
        <v>10.19</v>
      </c>
      <c r="AS56" s="71"/>
      <c r="AT56" s="75"/>
      <c r="AU56" s="88"/>
      <c r="AV56" s="88"/>
      <c r="AW56" s="88"/>
      <c r="AX56" s="88"/>
      <c r="AY56" s="88"/>
      <c r="AZ56" s="88"/>
      <c r="BA56" s="70">
        <v>11.24</v>
      </c>
      <c r="BB56" s="79">
        <v>30</v>
      </c>
      <c r="BC56" s="80">
        <f t="shared" si="8"/>
        <v>10.715</v>
      </c>
      <c r="BD56" s="80">
        <f t="shared" si="9"/>
        <v>60</v>
      </c>
      <c r="BE56" s="89">
        <f t="shared" si="10"/>
        <v>10.533333333333333</v>
      </c>
      <c r="BF56" s="82"/>
      <c r="BG56" s="82"/>
      <c r="BH56" s="82"/>
      <c r="BI56" s="90">
        <f t="shared" si="11"/>
        <v>0</v>
      </c>
      <c r="BJ56" s="90">
        <f t="shared" si="12"/>
        <v>0</v>
      </c>
      <c r="BK56" s="90">
        <f t="shared" si="13"/>
        <v>0</v>
      </c>
      <c r="BL56" s="90">
        <f t="shared" si="14"/>
        <v>1</v>
      </c>
      <c r="BM56" s="83">
        <f t="shared" si="15"/>
        <v>10.533333333333333</v>
      </c>
      <c r="BN56" s="146"/>
    </row>
    <row r="57" spans="1:90" s="20" customFormat="1" ht="15">
      <c r="A57" s="55">
        <v>43</v>
      </c>
      <c r="B57" s="56" t="s">
        <v>134</v>
      </c>
      <c r="C57" s="57"/>
      <c r="D57" s="56"/>
      <c r="E57" s="58"/>
      <c r="F57" s="56"/>
      <c r="G57" s="56"/>
      <c r="H57" s="56" t="s">
        <v>135</v>
      </c>
      <c r="I57" s="62">
        <v>2010</v>
      </c>
      <c r="J57" s="87">
        <v>8.9</v>
      </c>
      <c r="K57" s="67"/>
      <c r="L57" s="68"/>
      <c r="M57" s="88"/>
      <c r="N57" s="88"/>
      <c r="O57" s="88"/>
      <c r="P57" s="88"/>
      <c r="Q57" s="88"/>
      <c r="R57" s="88"/>
      <c r="S57" s="70">
        <v>11.73</v>
      </c>
      <c r="T57" s="71"/>
      <c r="U57" s="72"/>
      <c r="V57" s="73"/>
      <c r="W57" s="73"/>
      <c r="X57" s="73"/>
      <c r="Y57" s="73"/>
      <c r="Z57" s="73"/>
      <c r="AA57" s="73"/>
      <c r="AB57" s="74">
        <v>10.1</v>
      </c>
      <c r="AC57" s="71"/>
      <c r="AD57" s="75"/>
      <c r="AE57" s="73"/>
      <c r="AF57" s="73"/>
      <c r="AG57" s="73"/>
      <c r="AH57" s="73"/>
      <c r="AI57" s="74">
        <v>12.81</v>
      </c>
      <c r="AJ57" s="73"/>
      <c r="AK57" s="73"/>
      <c r="AL57" s="74"/>
      <c r="AM57" s="73"/>
      <c r="AN57" s="74"/>
      <c r="AO57" s="73"/>
      <c r="AP57" s="74"/>
      <c r="AQ57" s="73"/>
      <c r="AR57" s="70">
        <v>10.61</v>
      </c>
      <c r="AS57" s="71"/>
      <c r="AT57" s="75"/>
      <c r="AU57" s="88"/>
      <c r="AV57" s="88"/>
      <c r="AW57" s="88"/>
      <c r="AX57" s="88"/>
      <c r="AY57" s="88"/>
      <c r="AZ57" s="88"/>
      <c r="BA57" s="70">
        <v>9.3800000000000008</v>
      </c>
      <c r="BB57" s="79">
        <v>30</v>
      </c>
      <c r="BC57" s="80">
        <f t="shared" si="8"/>
        <v>9.995000000000001</v>
      </c>
      <c r="BD57" s="80">
        <f t="shared" si="9"/>
        <v>30</v>
      </c>
      <c r="BE57" s="89">
        <f t="shared" si="10"/>
        <v>10.588333333333335</v>
      </c>
      <c r="BF57" s="82"/>
      <c r="BG57" s="82"/>
      <c r="BH57" s="82">
        <v>1</v>
      </c>
      <c r="BI57" s="82">
        <f t="shared" si="11"/>
        <v>0</v>
      </c>
      <c r="BJ57" s="82">
        <f t="shared" si="12"/>
        <v>0.25</v>
      </c>
      <c r="BK57" s="82">
        <f t="shared" si="13"/>
        <v>0.25</v>
      </c>
      <c r="BL57" s="82">
        <f t="shared" si="14"/>
        <v>0.99</v>
      </c>
      <c r="BM57" s="83">
        <f t="shared" si="15"/>
        <v>10.482450000000002</v>
      </c>
      <c r="BN57" s="146"/>
    </row>
    <row r="58" spans="1:90" s="20" customFormat="1" ht="15">
      <c r="A58" s="55">
        <v>44</v>
      </c>
      <c r="B58" s="56" t="s">
        <v>70</v>
      </c>
      <c r="C58" s="57"/>
      <c r="D58" s="56"/>
      <c r="E58" s="58"/>
      <c r="F58" s="56"/>
      <c r="G58" s="56"/>
      <c r="H58" s="56" t="s">
        <v>71</v>
      </c>
      <c r="I58" s="62">
        <v>2013</v>
      </c>
      <c r="J58" s="87">
        <v>10.039999999999999</v>
      </c>
      <c r="K58" s="67"/>
      <c r="L58" s="68"/>
      <c r="M58" s="88"/>
      <c r="N58" s="88"/>
      <c r="O58" s="88"/>
      <c r="P58" s="88"/>
      <c r="Q58" s="88"/>
      <c r="R58" s="88"/>
      <c r="S58" s="70">
        <v>11.09</v>
      </c>
      <c r="T58" s="71"/>
      <c r="U58" s="72"/>
      <c r="V58" s="73"/>
      <c r="W58" s="73"/>
      <c r="X58" s="73"/>
      <c r="Y58" s="73"/>
      <c r="Z58" s="73"/>
      <c r="AA58" s="73"/>
      <c r="AB58" s="74">
        <v>11.35</v>
      </c>
      <c r="AC58" s="71"/>
      <c r="AD58" s="75"/>
      <c r="AE58" s="73"/>
      <c r="AF58" s="73"/>
      <c r="AG58" s="73"/>
      <c r="AH58" s="73"/>
      <c r="AI58" s="74">
        <v>10.46</v>
      </c>
      <c r="AJ58" s="73"/>
      <c r="AK58" s="73"/>
      <c r="AL58" s="74"/>
      <c r="AM58" s="73"/>
      <c r="AN58" s="74"/>
      <c r="AO58" s="73"/>
      <c r="AP58" s="74"/>
      <c r="AQ58" s="73"/>
      <c r="AR58" s="70">
        <v>10.49</v>
      </c>
      <c r="AS58" s="71"/>
      <c r="AT58" s="75"/>
      <c r="AU58" s="88"/>
      <c r="AV58" s="88"/>
      <c r="AW58" s="88"/>
      <c r="AX58" s="88"/>
      <c r="AY58" s="88"/>
      <c r="AZ58" s="88"/>
      <c r="BA58" s="70">
        <v>10.08</v>
      </c>
      <c r="BB58" s="79">
        <v>30</v>
      </c>
      <c r="BC58" s="80">
        <f t="shared" si="8"/>
        <v>10.285</v>
      </c>
      <c r="BD58" s="80">
        <f t="shared" si="9"/>
        <v>60</v>
      </c>
      <c r="BE58" s="89">
        <f t="shared" si="10"/>
        <v>10.584999999999999</v>
      </c>
      <c r="BF58" s="82"/>
      <c r="BG58" s="82"/>
      <c r="BH58" s="82">
        <v>1</v>
      </c>
      <c r="BI58" s="82">
        <f t="shared" si="11"/>
        <v>0</v>
      </c>
      <c r="BJ58" s="82">
        <f t="shared" si="12"/>
        <v>0.25</v>
      </c>
      <c r="BK58" s="82">
        <f t="shared" si="13"/>
        <v>0.25</v>
      </c>
      <c r="BL58" s="82">
        <f t="shared" si="14"/>
        <v>0.99</v>
      </c>
      <c r="BM58" s="83">
        <f t="shared" si="15"/>
        <v>10.479149999999999</v>
      </c>
      <c r="BN58" s="146"/>
    </row>
    <row r="59" spans="1:90" s="20" customFormat="1" ht="15">
      <c r="A59" s="55">
        <v>45</v>
      </c>
      <c r="B59" s="56" t="s">
        <v>136</v>
      </c>
      <c r="C59" s="57"/>
      <c r="D59" s="56"/>
      <c r="E59" s="58"/>
      <c r="F59" s="56"/>
      <c r="G59" s="56"/>
      <c r="H59" s="56" t="s">
        <v>137</v>
      </c>
      <c r="I59" s="62">
        <v>2013</v>
      </c>
      <c r="J59" s="87">
        <v>10.81</v>
      </c>
      <c r="K59" s="67"/>
      <c r="L59" s="68"/>
      <c r="M59" s="88"/>
      <c r="N59" s="88"/>
      <c r="O59" s="88"/>
      <c r="P59" s="88"/>
      <c r="Q59" s="88"/>
      <c r="R59" s="88"/>
      <c r="S59" s="70">
        <v>10.38</v>
      </c>
      <c r="T59" s="71"/>
      <c r="U59" s="72"/>
      <c r="V59" s="73"/>
      <c r="W59" s="73"/>
      <c r="X59" s="73"/>
      <c r="Y59" s="73"/>
      <c r="Z59" s="73"/>
      <c r="AA59" s="73"/>
      <c r="AB59" s="74">
        <v>10.67</v>
      </c>
      <c r="AC59" s="71"/>
      <c r="AD59" s="75"/>
      <c r="AE59" s="73"/>
      <c r="AF59" s="73"/>
      <c r="AG59" s="73"/>
      <c r="AH59" s="73"/>
      <c r="AI59" s="74">
        <v>10.33</v>
      </c>
      <c r="AJ59" s="73"/>
      <c r="AK59" s="73"/>
      <c r="AL59" s="74"/>
      <c r="AM59" s="73"/>
      <c r="AN59" s="74"/>
      <c r="AO59" s="73"/>
      <c r="AP59" s="74"/>
      <c r="AQ59" s="73"/>
      <c r="AR59" s="70">
        <v>11.18</v>
      </c>
      <c r="AS59" s="71"/>
      <c r="AT59" s="75"/>
      <c r="AU59" s="88"/>
      <c r="AV59" s="88"/>
      <c r="AW59" s="88"/>
      <c r="AX59" s="88"/>
      <c r="AY59" s="88"/>
      <c r="AZ59" s="88"/>
      <c r="BA59" s="70">
        <v>10.66</v>
      </c>
      <c r="BB59" s="79">
        <v>30</v>
      </c>
      <c r="BC59" s="80">
        <f t="shared" si="8"/>
        <v>10.92</v>
      </c>
      <c r="BD59" s="80">
        <f t="shared" si="9"/>
        <v>60</v>
      </c>
      <c r="BE59" s="89">
        <f t="shared" si="10"/>
        <v>10.671666666666667</v>
      </c>
      <c r="BF59" s="82"/>
      <c r="BG59" s="82"/>
      <c r="BH59" s="82">
        <v>2</v>
      </c>
      <c r="BI59" s="82">
        <f t="shared" si="11"/>
        <v>0</v>
      </c>
      <c r="BJ59" s="82">
        <f t="shared" si="12"/>
        <v>0.5</v>
      </c>
      <c r="BK59" s="82">
        <f t="shared" si="13"/>
        <v>0.5</v>
      </c>
      <c r="BL59" s="82">
        <f t="shared" si="14"/>
        <v>0.98</v>
      </c>
      <c r="BM59" s="83">
        <f t="shared" si="15"/>
        <v>10.458233333333334</v>
      </c>
      <c r="BN59" s="146"/>
    </row>
    <row r="60" spans="1:90" s="20" customFormat="1" ht="15">
      <c r="A60" s="55">
        <v>46</v>
      </c>
      <c r="B60" s="56" t="s">
        <v>144</v>
      </c>
      <c r="C60" s="56"/>
      <c r="D60" s="56"/>
      <c r="E60" s="58"/>
      <c r="F60" s="63"/>
      <c r="G60" s="56"/>
      <c r="H60" s="56" t="s">
        <v>73</v>
      </c>
      <c r="I60" s="62">
        <v>2013</v>
      </c>
      <c r="J60" s="87">
        <v>9.7799999999999994</v>
      </c>
      <c r="K60" s="67"/>
      <c r="L60" s="68"/>
      <c r="M60" s="88"/>
      <c r="N60" s="88"/>
      <c r="O60" s="88"/>
      <c r="P60" s="88"/>
      <c r="Q60" s="88"/>
      <c r="R60" s="88"/>
      <c r="S60" s="70">
        <v>11.43</v>
      </c>
      <c r="T60" s="71"/>
      <c r="U60" s="72"/>
      <c r="V60" s="73"/>
      <c r="W60" s="73"/>
      <c r="X60" s="73"/>
      <c r="Y60" s="73"/>
      <c r="Z60" s="73"/>
      <c r="AA60" s="73"/>
      <c r="AB60" s="74">
        <v>11.21</v>
      </c>
      <c r="AC60" s="71"/>
      <c r="AD60" s="75"/>
      <c r="AE60" s="73"/>
      <c r="AF60" s="73"/>
      <c r="AG60" s="73"/>
      <c r="AH60" s="73"/>
      <c r="AI60" s="74">
        <v>10.18</v>
      </c>
      <c r="AJ60" s="73"/>
      <c r="AK60" s="73"/>
      <c r="AL60" s="74"/>
      <c r="AM60" s="73"/>
      <c r="AN60" s="74"/>
      <c r="AO60" s="73"/>
      <c r="AP60" s="74"/>
      <c r="AQ60" s="73"/>
      <c r="AR60" s="70">
        <v>10.78</v>
      </c>
      <c r="AS60" s="71"/>
      <c r="AT60" s="75"/>
      <c r="AU60" s="88"/>
      <c r="AV60" s="88"/>
      <c r="AW60" s="88"/>
      <c r="AX60" s="88"/>
      <c r="AY60" s="88"/>
      <c r="AZ60" s="88"/>
      <c r="BA60" s="70">
        <v>10.63</v>
      </c>
      <c r="BB60" s="79">
        <v>30</v>
      </c>
      <c r="BC60" s="80">
        <f t="shared" si="8"/>
        <v>10.705</v>
      </c>
      <c r="BD60" s="80">
        <f t="shared" si="9"/>
        <v>60</v>
      </c>
      <c r="BE60" s="89">
        <f t="shared" si="10"/>
        <v>10.668333333333335</v>
      </c>
      <c r="BF60" s="82"/>
      <c r="BG60" s="82"/>
      <c r="BH60" s="82">
        <v>2</v>
      </c>
      <c r="BI60" s="82">
        <f t="shared" si="11"/>
        <v>0</v>
      </c>
      <c r="BJ60" s="82">
        <f t="shared" si="12"/>
        <v>0.5</v>
      </c>
      <c r="BK60" s="82">
        <f t="shared" si="13"/>
        <v>0.5</v>
      </c>
      <c r="BL60" s="82">
        <f t="shared" si="14"/>
        <v>0.98</v>
      </c>
      <c r="BM60" s="83">
        <f t="shared" si="15"/>
        <v>10.454966666666667</v>
      </c>
      <c r="BN60" s="146"/>
    </row>
    <row r="61" spans="1:90" s="20" customFormat="1" ht="15">
      <c r="A61" s="55">
        <v>47</v>
      </c>
      <c r="B61" s="56" t="s">
        <v>66</v>
      </c>
      <c r="C61" s="56"/>
      <c r="D61" s="56"/>
      <c r="E61" s="58"/>
      <c r="F61" s="57"/>
      <c r="G61" s="56"/>
      <c r="H61" s="56" t="s">
        <v>67</v>
      </c>
      <c r="I61" s="62">
        <v>2012</v>
      </c>
      <c r="J61" s="87">
        <v>9.9700000000000006</v>
      </c>
      <c r="K61" s="67"/>
      <c r="L61" s="68"/>
      <c r="M61" s="88"/>
      <c r="N61" s="88"/>
      <c r="O61" s="88"/>
      <c r="P61" s="88"/>
      <c r="Q61" s="88"/>
      <c r="R61" s="88"/>
      <c r="S61" s="70">
        <v>11.11</v>
      </c>
      <c r="T61" s="71"/>
      <c r="U61" s="72"/>
      <c r="V61" s="73"/>
      <c r="W61" s="73"/>
      <c r="X61" s="73"/>
      <c r="Y61" s="73"/>
      <c r="Z61" s="73"/>
      <c r="AA61" s="73"/>
      <c r="AB61" s="74">
        <v>10.33</v>
      </c>
      <c r="AC61" s="71"/>
      <c r="AD61" s="75"/>
      <c r="AE61" s="73"/>
      <c r="AF61" s="73"/>
      <c r="AG61" s="73"/>
      <c r="AH61" s="73"/>
      <c r="AI61" s="74">
        <v>9.9499999999999993</v>
      </c>
      <c r="AJ61" s="73"/>
      <c r="AK61" s="73"/>
      <c r="AL61" s="74"/>
      <c r="AM61" s="73"/>
      <c r="AN61" s="74"/>
      <c r="AO61" s="73"/>
      <c r="AP61" s="74"/>
      <c r="AQ61" s="73"/>
      <c r="AR61" s="70">
        <v>10.88</v>
      </c>
      <c r="AS61" s="71"/>
      <c r="AT61" s="75"/>
      <c r="AU61" s="88"/>
      <c r="AV61" s="88"/>
      <c r="AW61" s="88"/>
      <c r="AX61" s="88"/>
      <c r="AY61" s="88"/>
      <c r="AZ61" s="88"/>
      <c r="BA61" s="70">
        <v>10.34</v>
      </c>
      <c r="BB61" s="79">
        <v>30</v>
      </c>
      <c r="BC61" s="80">
        <f t="shared" si="8"/>
        <v>10.61</v>
      </c>
      <c r="BD61" s="80">
        <f t="shared" si="9"/>
        <v>60</v>
      </c>
      <c r="BE61" s="89">
        <f t="shared" si="10"/>
        <v>10.43</v>
      </c>
      <c r="BF61" s="82"/>
      <c r="BG61" s="82"/>
      <c r="BH61" s="82"/>
      <c r="BI61" s="82">
        <f t="shared" si="11"/>
        <v>0</v>
      </c>
      <c r="BJ61" s="82">
        <f t="shared" si="12"/>
        <v>0</v>
      </c>
      <c r="BK61" s="82">
        <f t="shared" si="13"/>
        <v>0</v>
      </c>
      <c r="BL61" s="82">
        <f t="shared" si="14"/>
        <v>1</v>
      </c>
      <c r="BM61" s="83">
        <f t="shared" si="15"/>
        <v>10.43</v>
      </c>
      <c r="BN61" s="146"/>
    </row>
    <row r="62" spans="1:90" s="20" customFormat="1" ht="15">
      <c r="A62" s="55">
        <v>48</v>
      </c>
      <c r="B62" s="56" t="s">
        <v>53</v>
      </c>
      <c r="C62" s="57"/>
      <c r="D62" s="56"/>
      <c r="E62" s="58"/>
      <c r="F62" s="56"/>
      <c r="G62" s="63"/>
      <c r="H62" s="63" t="s">
        <v>54</v>
      </c>
      <c r="I62" s="64">
        <v>2012</v>
      </c>
      <c r="J62" s="87">
        <v>11.36</v>
      </c>
      <c r="K62" s="67"/>
      <c r="L62" s="68"/>
      <c r="M62" s="88"/>
      <c r="N62" s="88"/>
      <c r="O62" s="88"/>
      <c r="P62" s="88"/>
      <c r="Q62" s="88"/>
      <c r="R62" s="88"/>
      <c r="S62" s="70">
        <v>10.1</v>
      </c>
      <c r="T62" s="71"/>
      <c r="U62" s="72"/>
      <c r="V62" s="73"/>
      <c r="W62" s="73"/>
      <c r="X62" s="73"/>
      <c r="Y62" s="73"/>
      <c r="Z62" s="73"/>
      <c r="AA62" s="73"/>
      <c r="AB62" s="74">
        <v>10.46</v>
      </c>
      <c r="AC62" s="71"/>
      <c r="AD62" s="75"/>
      <c r="AE62" s="73"/>
      <c r="AF62" s="73"/>
      <c r="AG62" s="73"/>
      <c r="AH62" s="73"/>
      <c r="AI62" s="74">
        <v>11.8</v>
      </c>
      <c r="AJ62" s="73"/>
      <c r="AK62" s="73"/>
      <c r="AL62" s="74"/>
      <c r="AM62" s="73"/>
      <c r="AN62" s="74"/>
      <c r="AO62" s="73"/>
      <c r="AP62" s="74"/>
      <c r="AQ62" s="73"/>
      <c r="AR62" s="70">
        <v>10.5</v>
      </c>
      <c r="AS62" s="71"/>
      <c r="AT62" s="75"/>
      <c r="AU62" s="88"/>
      <c r="AV62" s="88"/>
      <c r="AW62" s="88"/>
      <c r="AX62" s="88"/>
      <c r="AY62" s="88"/>
      <c r="AZ62" s="88"/>
      <c r="BA62" s="70">
        <v>10.65</v>
      </c>
      <c r="BB62" s="79">
        <v>30</v>
      </c>
      <c r="BC62" s="80">
        <f t="shared" si="8"/>
        <v>10.574999999999999</v>
      </c>
      <c r="BD62" s="80">
        <f t="shared" si="9"/>
        <v>60</v>
      </c>
      <c r="BE62" s="89">
        <f t="shared" si="10"/>
        <v>10.811666666666667</v>
      </c>
      <c r="BF62" s="82">
        <v>1</v>
      </c>
      <c r="BG62" s="82"/>
      <c r="BH62" s="82">
        <v>2</v>
      </c>
      <c r="BI62" s="82">
        <f t="shared" si="11"/>
        <v>0.5</v>
      </c>
      <c r="BJ62" s="82">
        <f t="shared" si="12"/>
        <v>0.5</v>
      </c>
      <c r="BK62" s="82">
        <f t="shared" si="13"/>
        <v>1</v>
      </c>
      <c r="BL62" s="82">
        <f t="shared" si="14"/>
        <v>0.96</v>
      </c>
      <c r="BM62" s="83">
        <f t="shared" si="15"/>
        <v>10.379200000000001</v>
      </c>
      <c r="BN62" s="146"/>
    </row>
    <row r="63" spans="1:90" s="20" customFormat="1" ht="15">
      <c r="A63" s="55">
        <v>49</v>
      </c>
      <c r="B63" s="56" t="s">
        <v>142</v>
      </c>
      <c r="C63" s="57"/>
      <c r="D63" s="56"/>
      <c r="E63" s="58"/>
      <c r="F63" s="56"/>
      <c r="G63" s="56"/>
      <c r="H63" s="56" t="s">
        <v>143</v>
      </c>
      <c r="I63" s="62">
        <v>2012</v>
      </c>
      <c r="J63" s="87">
        <v>11.22</v>
      </c>
      <c r="K63" s="67"/>
      <c r="L63" s="68"/>
      <c r="M63" s="88"/>
      <c r="N63" s="88"/>
      <c r="O63" s="88"/>
      <c r="P63" s="88"/>
      <c r="Q63" s="88"/>
      <c r="R63" s="88"/>
      <c r="S63" s="70">
        <v>10.55</v>
      </c>
      <c r="T63" s="71"/>
      <c r="U63" s="72"/>
      <c r="V63" s="73"/>
      <c r="W63" s="73"/>
      <c r="X63" s="73"/>
      <c r="Y63" s="73"/>
      <c r="Z63" s="73"/>
      <c r="AA63" s="73"/>
      <c r="AB63" s="74">
        <v>11.07</v>
      </c>
      <c r="AC63" s="71"/>
      <c r="AD63" s="75"/>
      <c r="AE63" s="73"/>
      <c r="AF63" s="73"/>
      <c r="AG63" s="73"/>
      <c r="AH63" s="73"/>
      <c r="AI63" s="74">
        <v>9.9600000000000009</v>
      </c>
      <c r="AJ63" s="73"/>
      <c r="AK63" s="73"/>
      <c r="AL63" s="74"/>
      <c r="AM63" s="73"/>
      <c r="AN63" s="74"/>
      <c r="AO63" s="73"/>
      <c r="AP63" s="74"/>
      <c r="AQ63" s="73"/>
      <c r="AR63" s="70">
        <v>11.29</v>
      </c>
      <c r="AS63" s="71"/>
      <c r="AT63" s="75"/>
      <c r="AU63" s="88"/>
      <c r="AV63" s="88"/>
      <c r="AW63" s="88"/>
      <c r="AX63" s="88"/>
      <c r="AY63" s="88"/>
      <c r="AZ63" s="88"/>
      <c r="BA63" s="70">
        <v>10.8</v>
      </c>
      <c r="BB63" s="79">
        <v>30</v>
      </c>
      <c r="BC63" s="80">
        <f t="shared" si="8"/>
        <v>11.045</v>
      </c>
      <c r="BD63" s="80">
        <f t="shared" si="9"/>
        <v>60</v>
      </c>
      <c r="BE63" s="89">
        <f t="shared" si="10"/>
        <v>10.815</v>
      </c>
      <c r="BF63" s="82">
        <v>1</v>
      </c>
      <c r="BG63" s="82">
        <v>1</v>
      </c>
      <c r="BH63" s="82">
        <v>1</v>
      </c>
      <c r="BI63" s="82">
        <f t="shared" si="11"/>
        <v>1</v>
      </c>
      <c r="BJ63" s="82">
        <f t="shared" si="12"/>
        <v>0.25</v>
      </c>
      <c r="BK63" s="82">
        <f t="shared" si="13"/>
        <v>1.25</v>
      </c>
      <c r="BL63" s="82">
        <f t="shared" si="14"/>
        <v>0.95</v>
      </c>
      <c r="BM63" s="83">
        <f t="shared" si="15"/>
        <v>10.274249999999999</v>
      </c>
      <c r="BN63" s="146"/>
    </row>
    <row r="64" spans="1:90" s="20" customFormat="1" ht="15">
      <c r="A64" s="55">
        <v>50</v>
      </c>
      <c r="B64" s="56" t="s">
        <v>138</v>
      </c>
      <c r="C64" s="57"/>
      <c r="D64" s="56"/>
      <c r="E64" s="58"/>
      <c r="F64" s="56"/>
      <c r="G64" s="56"/>
      <c r="H64" s="56" t="s">
        <v>54</v>
      </c>
      <c r="I64" s="62">
        <v>2013</v>
      </c>
      <c r="J64" s="87">
        <v>10.07</v>
      </c>
      <c r="K64" s="67"/>
      <c r="L64" s="68"/>
      <c r="M64" s="88"/>
      <c r="N64" s="88"/>
      <c r="O64" s="88"/>
      <c r="P64" s="88"/>
      <c r="Q64" s="88"/>
      <c r="R64" s="88"/>
      <c r="S64" s="70">
        <v>10.42</v>
      </c>
      <c r="T64" s="71"/>
      <c r="U64" s="72"/>
      <c r="V64" s="73"/>
      <c r="W64" s="73"/>
      <c r="X64" s="73"/>
      <c r="Y64" s="73"/>
      <c r="Z64" s="73"/>
      <c r="AA64" s="73"/>
      <c r="AB64" s="74">
        <v>9.51</v>
      </c>
      <c r="AC64" s="71"/>
      <c r="AD64" s="75"/>
      <c r="AE64" s="73"/>
      <c r="AF64" s="73"/>
      <c r="AG64" s="73"/>
      <c r="AH64" s="73"/>
      <c r="AI64" s="74">
        <v>10.91</v>
      </c>
      <c r="AJ64" s="73"/>
      <c r="AK64" s="73"/>
      <c r="AL64" s="74"/>
      <c r="AM64" s="73"/>
      <c r="AN64" s="74"/>
      <c r="AO64" s="73"/>
      <c r="AP64" s="74"/>
      <c r="AQ64" s="73"/>
      <c r="AR64" s="70">
        <v>9.41</v>
      </c>
      <c r="AS64" s="71"/>
      <c r="AT64" s="75"/>
      <c r="AU64" s="88"/>
      <c r="AV64" s="88"/>
      <c r="AW64" s="88"/>
      <c r="AX64" s="88"/>
      <c r="AY64" s="88"/>
      <c r="AZ64" s="88"/>
      <c r="BA64" s="70">
        <v>11.31</v>
      </c>
      <c r="BB64" s="79">
        <v>30</v>
      </c>
      <c r="BC64" s="80">
        <f t="shared" si="8"/>
        <v>10.36</v>
      </c>
      <c r="BD64" s="80">
        <f t="shared" si="9"/>
        <v>60</v>
      </c>
      <c r="BE64" s="89">
        <f t="shared" si="10"/>
        <v>10.271666666666667</v>
      </c>
      <c r="BF64" s="82"/>
      <c r="BG64" s="82"/>
      <c r="BH64" s="82"/>
      <c r="BI64" s="82">
        <f t="shared" si="11"/>
        <v>0</v>
      </c>
      <c r="BJ64" s="82">
        <f t="shared" si="12"/>
        <v>0</v>
      </c>
      <c r="BK64" s="82">
        <f t="shared" si="13"/>
        <v>0</v>
      </c>
      <c r="BL64" s="82">
        <f t="shared" si="14"/>
        <v>1</v>
      </c>
      <c r="BM64" s="83">
        <f t="shared" si="15"/>
        <v>10.271666666666667</v>
      </c>
      <c r="BN64" s="146"/>
    </row>
    <row r="65" spans="1:66" s="20" customFormat="1" ht="15">
      <c r="A65" s="55">
        <v>51</v>
      </c>
      <c r="B65" s="56" t="s">
        <v>98</v>
      </c>
      <c r="C65" s="57"/>
      <c r="D65" s="56"/>
      <c r="E65" s="58"/>
      <c r="F65" s="56"/>
      <c r="G65" s="56"/>
      <c r="H65" s="56" t="s">
        <v>99</v>
      </c>
      <c r="I65" s="62">
        <v>2013</v>
      </c>
      <c r="J65" s="87">
        <v>10.029999999999999</v>
      </c>
      <c r="K65" s="67"/>
      <c r="L65" s="68"/>
      <c r="M65" s="88"/>
      <c r="N65" s="88"/>
      <c r="O65" s="88"/>
      <c r="P65" s="88"/>
      <c r="Q65" s="88"/>
      <c r="R65" s="88"/>
      <c r="S65" s="70">
        <v>12.18</v>
      </c>
      <c r="T65" s="71"/>
      <c r="U65" s="72"/>
      <c r="V65" s="73"/>
      <c r="W65" s="73"/>
      <c r="X65" s="73"/>
      <c r="Y65" s="73"/>
      <c r="Z65" s="73"/>
      <c r="AA65" s="73"/>
      <c r="AB65" s="74">
        <v>11.09</v>
      </c>
      <c r="AC65" s="71"/>
      <c r="AD65" s="75"/>
      <c r="AE65" s="73"/>
      <c r="AF65" s="73"/>
      <c r="AG65" s="73"/>
      <c r="AH65" s="73"/>
      <c r="AI65" s="74">
        <v>9.41</v>
      </c>
      <c r="AJ65" s="73"/>
      <c r="AK65" s="73"/>
      <c r="AL65" s="74"/>
      <c r="AM65" s="73"/>
      <c r="AN65" s="74"/>
      <c r="AO65" s="73"/>
      <c r="AP65" s="74"/>
      <c r="AQ65" s="73"/>
      <c r="AR65" s="70">
        <v>9.68</v>
      </c>
      <c r="AS65" s="71"/>
      <c r="AT65" s="75"/>
      <c r="AU65" s="88"/>
      <c r="AV65" s="88"/>
      <c r="AW65" s="88"/>
      <c r="AX65" s="88"/>
      <c r="AY65" s="88"/>
      <c r="AZ65" s="88"/>
      <c r="BA65" s="70">
        <v>10.44</v>
      </c>
      <c r="BB65" s="79">
        <v>30</v>
      </c>
      <c r="BC65" s="80">
        <f t="shared" si="8"/>
        <v>10.059999999999999</v>
      </c>
      <c r="BD65" s="80">
        <f t="shared" si="9"/>
        <v>60</v>
      </c>
      <c r="BE65" s="89">
        <f t="shared" si="10"/>
        <v>10.471666666666666</v>
      </c>
      <c r="BF65" s="82"/>
      <c r="BG65" s="82"/>
      <c r="BH65" s="82">
        <v>2</v>
      </c>
      <c r="BI65" s="82">
        <f t="shared" si="11"/>
        <v>0</v>
      </c>
      <c r="BJ65" s="82">
        <f t="shared" si="12"/>
        <v>0.5</v>
      </c>
      <c r="BK65" s="82">
        <f t="shared" si="13"/>
        <v>0.5</v>
      </c>
      <c r="BL65" s="82">
        <f t="shared" si="14"/>
        <v>0.98</v>
      </c>
      <c r="BM65" s="83">
        <f t="shared" si="15"/>
        <v>10.262233333333333</v>
      </c>
      <c r="BN65" s="146"/>
    </row>
    <row r="66" spans="1:66" s="20" customFormat="1" ht="15">
      <c r="A66" s="55">
        <v>52</v>
      </c>
      <c r="B66" s="56" t="s">
        <v>52</v>
      </c>
      <c r="C66" s="56"/>
      <c r="D66" s="56"/>
      <c r="E66" s="58"/>
      <c r="F66" s="63"/>
      <c r="G66" s="56"/>
      <c r="H66" s="56" t="s">
        <v>57</v>
      </c>
      <c r="I66" s="62">
        <v>2013</v>
      </c>
      <c r="J66" s="87">
        <v>11.25</v>
      </c>
      <c r="K66" s="67"/>
      <c r="L66" s="68"/>
      <c r="M66" s="88"/>
      <c r="N66" s="88"/>
      <c r="O66" s="88"/>
      <c r="P66" s="88"/>
      <c r="Q66" s="88"/>
      <c r="R66" s="88"/>
      <c r="S66" s="70">
        <v>10.07</v>
      </c>
      <c r="T66" s="71"/>
      <c r="U66" s="72"/>
      <c r="V66" s="73"/>
      <c r="W66" s="73"/>
      <c r="X66" s="73"/>
      <c r="Y66" s="73"/>
      <c r="Z66" s="73"/>
      <c r="AA66" s="73"/>
      <c r="AB66" s="74">
        <v>9.1</v>
      </c>
      <c r="AC66" s="71"/>
      <c r="AD66" s="75"/>
      <c r="AE66" s="73"/>
      <c r="AF66" s="73"/>
      <c r="AG66" s="73"/>
      <c r="AH66" s="73"/>
      <c r="AI66" s="74">
        <v>11.52</v>
      </c>
      <c r="AJ66" s="73"/>
      <c r="AK66" s="73"/>
      <c r="AL66" s="74"/>
      <c r="AM66" s="73"/>
      <c r="AN66" s="74"/>
      <c r="AO66" s="73"/>
      <c r="AP66" s="74"/>
      <c r="AQ66" s="73"/>
      <c r="AR66" s="70">
        <v>8.6</v>
      </c>
      <c r="AS66" s="71"/>
      <c r="AT66" s="75"/>
      <c r="AU66" s="88"/>
      <c r="AV66" s="88"/>
      <c r="AW66" s="88"/>
      <c r="AX66" s="88"/>
      <c r="AY66" s="88"/>
      <c r="AZ66" s="88"/>
      <c r="BA66" s="70">
        <v>11.42</v>
      </c>
      <c r="BB66" s="79">
        <v>30</v>
      </c>
      <c r="BC66" s="80">
        <f t="shared" si="8"/>
        <v>10.01</v>
      </c>
      <c r="BD66" s="80">
        <f t="shared" si="9"/>
        <v>60</v>
      </c>
      <c r="BE66" s="89">
        <f t="shared" si="10"/>
        <v>10.326666666666666</v>
      </c>
      <c r="BF66" s="82"/>
      <c r="BG66" s="82"/>
      <c r="BH66" s="82">
        <v>1</v>
      </c>
      <c r="BI66" s="82">
        <f t="shared" si="11"/>
        <v>0</v>
      </c>
      <c r="BJ66" s="82">
        <f t="shared" si="12"/>
        <v>0.25</v>
      </c>
      <c r="BK66" s="82">
        <f t="shared" si="13"/>
        <v>0.25</v>
      </c>
      <c r="BL66" s="82">
        <f t="shared" si="14"/>
        <v>0.99</v>
      </c>
      <c r="BM66" s="83">
        <f t="shared" si="15"/>
        <v>10.2234</v>
      </c>
      <c r="BN66" s="146"/>
    </row>
    <row r="67" spans="1:66" s="20" customFormat="1" ht="15">
      <c r="A67" s="55">
        <v>53</v>
      </c>
      <c r="B67" s="56" t="s">
        <v>132</v>
      </c>
      <c r="C67" s="56"/>
      <c r="D67" s="56"/>
      <c r="E67" s="58"/>
      <c r="F67" s="65"/>
      <c r="G67" s="56"/>
      <c r="H67" s="56" t="s">
        <v>133</v>
      </c>
      <c r="I67" s="62">
        <v>2013</v>
      </c>
      <c r="J67" s="87">
        <v>10.65</v>
      </c>
      <c r="K67" s="67"/>
      <c r="L67" s="68"/>
      <c r="M67" s="88"/>
      <c r="N67" s="88"/>
      <c r="O67" s="88"/>
      <c r="P67" s="88"/>
      <c r="Q67" s="88"/>
      <c r="R67" s="88"/>
      <c r="S67" s="70">
        <v>10.88</v>
      </c>
      <c r="T67" s="71"/>
      <c r="U67" s="72"/>
      <c r="V67" s="71"/>
      <c r="W67" s="73"/>
      <c r="X67" s="73"/>
      <c r="Y67" s="73"/>
      <c r="Z67" s="73"/>
      <c r="AA67" s="73"/>
      <c r="AB67" s="74">
        <v>10.33</v>
      </c>
      <c r="AC67" s="71"/>
      <c r="AD67" s="75"/>
      <c r="AE67" s="73"/>
      <c r="AF67" s="73"/>
      <c r="AG67" s="73"/>
      <c r="AH67" s="73"/>
      <c r="AI67" s="74">
        <v>9.74</v>
      </c>
      <c r="AJ67" s="73"/>
      <c r="AK67" s="73"/>
      <c r="AL67" s="74"/>
      <c r="AM67" s="73"/>
      <c r="AN67" s="74"/>
      <c r="AO67" s="73"/>
      <c r="AP67" s="74"/>
      <c r="AQ67" s="73"/>
      <c r="AR67" s="70">
        <v>10.1</v>
      </c>
      <c r="AS67" s="71"/>
      <c r="AT67" s="75"/>
      <c r="AU67" s="88"/>
      <c r="AV67" s="88"/>
      <c r="AW67" s="88"/>
      <c r="AX67" s="88"/>
      <c r="AY67" s="88"/>
      <c r="AZ67" s="88"/>
      <c r="BA67" s="70">
        <v>10.78</v>
      </c>
      <c r="BB67" s="79">
        <v>30</v>
      </c>
      <c r="BC67" s="80">
        <f t="shared" si="8"/>
        <v>10.44</v>
      </c>
      <c r="BD67" s="80">
        <f t="shared" si="9"/>
        <v>60</v>
      </c>
      <c r="BE67" s="89">
        <f t="shared" si="10"/>
        <v>10.413333333333334</v>
      </c>
      <c r="BF67" s="82"/>
      <c r="BG67" s="82"/>
      <c r="BH67" s="82">
        <v>2</v>
      </c>
      <c r="BI67" s="90">
        <f t="shared" si="11"/>
        <v>0</v>
      </c>
      <c r="BJ67" s="90">
        <f t="shared" si="12"/>
        <v>0.5</v>
      </c>
      <c r="BK67" s="90">
        <f t="shared" si="13"/>
        <v>0.5</v>
      </c>
      <c r="BL67" s="90">
        <f t="shared" si="14"/>
        <v>0.98</v>
      </c>
      <c r="BM67" s="83">
        <f t="shared" si="15"/>
        <v>10.205066666666667</v>
      </c>
      <c r="BN67" s="146"/>
    </row>
    <row r="68" spans="1:66" s="20" customFormat="1" ht="15">
      <c r="A68" s="55">
        <v>54</v>
      </c>
      <c r="B68" s="56" t="s">
        <v>152</v>
      </c>
      <c r="C68" s="57"/>
      <c r="D68" s="56"/>
      <c r="E68" s="58"/>
      <c r="F68" s="56"/>
      <c r="G68" s="56"/>
      <c r="H68" s="56" t="s">
        <v>153</v>
      </c>
      <c r="I68" s="62">
        <v>2013</v>
      </c>
      <c r="J68" s="87">
        <v>11.16</v>
      </c>
      <c r="K68" s="67"/>
      <c r="L68" s="68"/>
      <c r="M68" s="88"/>
      <c r="N68" s="88"/>
      <c r="O68" s="88"/>
      <c r="P68" s="88"/>
      <c r="Q68" s="88"/>
      <c r="R68" s="88"/>
      <c r="S68" s="70">
        <v>10.41</v>
      </c>
      <c r="T68" s="71"/>
      <c r="U68" s="72"/>
      <c r="V68" s="73"/>
      <c r="W68" s="73"/>
      <c r="X68" s="73"/>
      <c r="Y68" s="73"/>
      <c r="Z68" s="73"/>
      <c r="AA68" s="73"/>
      <c r="AB68" s="74">
        <v>10.19</v>
      </c>
      <c r="AC68" s="71"/>
      <c r="AD68" s="75"/>
      <c r="AE68" s="73"/>
      <c r="AF68" s="73"/>
      <c r="AG68" s="73"/>
      <c r="AH68" s="73"/>
      <c r="AI68" s="74">
        <v>9.98</v>
      </c>
      <c r="AJ68" s="73"/>
      <c r="AK68" s="73"/>
      <c r="AL68" s="74"/>
      <c r="AM68" s="73"/>
      <c r="AN68" s="74"/>
      <c r="AO68" s="73"/>
      <c r="AP68" s="74"/>
      <c r="AQ68" s="73"/>
      <c r="AR68" s="70">
        <v>9.67</v>
      </c>
      <c r="AS68" s="71"/>
      <c r="AT68" s="75"/>
      <c r="AU68" s="88"/>
      <c r="AV68" s="88"/>
      <c r="AW68" s="88"/>
      <c r="AX68" s="88"/>
      <c r="AY68" s="88"/>
      <c r="AZ68" s="88"/>
      <c r="BA68" s="70">
        <v>10.41</v>
      </c>
      <c r="BB68" s="79">
        <v>30</v>
      </c>
      <c r="BC68" s="80">
        <f t="shared" si="8"/>
        <v>10.039999999999999</v>
      </c>
      <c r="BD68" s="80">
        <f t="shared" si="9"/>
        <v>60</v>
      </c>
      <c r="BE68" s="89">
        <f t="shared" si="10"/>
        <v>10.303333333333333</v>
      </c>
      <c r="BF68" s="82"/>
      <c r="BG68" s="82"/>
      <c r="BH68" s="82">
        <v>1</v>
      </c>
      <c r="BI68" s="82">
        <f t="shared" si="11"/>
        <v>0</v>
      </c>
      <c r="BJ68" s="82">
        <f t="shared" si="12"/>
        <v>0.25</v>
      </c>
      <c r="BK68" s="82">
        <f t="shared" si="13"/>
        <v>0.25</v>
      </c>
      <c r="BL68" s="82">
        <f t="shared" si="14"/>
        <v>0.99</v>
      </c>
      <c r="BM68" s="83">
        <f t="shared" si="15"/>
        <v>10.200299999999999</v>
      </c>
      <c r="BN68" s="146"/>
    </row>
    <row r="69" spans="1:66" s="20" customFormat="1" ht="15">
      <c r="A69" s="55">
        <v>55</v>
      </c>
      <c r="B69" s="56" t="s">
        <v>58</v>
      </c>
      <c r="C69" s="57"/>
      <c r="D69" s="56"/>
      <c r="E69" s="58"/>
      <c r="F69" s="56"/>
      <c r="G69" s="56"/>
      <c r="H69" s="56" t="s">
        <v>59</v>
      </c>
      <c r="I69" s="62">
        <v>2011</v>
      </c>
      <c r="J69" s="87">
        <v>10.88</v>
      </c>
      <c r="K69" s="67"/>
      <c r="L69" s="68"/>
      <c r="M69" s="88"/>
      <c r="N69" s="88"/>
      <c r="O69" s="88"/>
      <c r="P69" s="88"/>
      <c r="Q69" s="88"/>
      <c r="R69" s="88"/>
      <c r="S69" s="70">
        <v>10.88</v>
      </c>
      <c r="T69" s="71"/>
      <c r="U69" s="72"/>
      <c r="V69" s="73"/>
      <c r="W69" s="73"/>
      <c r="X69" s="73"/>
      <c r="Y69" s="73"/>
      <c r="Z69" s="73"/>
      <c r="AA69" s="73"/>
      <c r="AB69" s="74">
        <v>10.76</v>
      </c>
      <c r="AC69" s="71"/>
      <c r="AD69" s="75"/>
      <c r="AE69" s="73"/>
      <c r="AF69" s="73"/>
      <c r="AG69" s="73"/>
      <c r="AH69" s="73"/>
      <c r="AI69" s="74">
        <v>9.35</v>
      </c>
      <c r="AJ69" s="73"/>
      <c r="AK69" s="73"/>
      <c r="AL69" s="74"/>
      <c r="AM69" s="73"/>
      <c r="AN69" s="74"/>
      <c r="AO69" s="73"/>
      <c r="AP69" s="74"/>
      <c r="AQ69" s="73"/>
      <c r="AR69" s="70">
        <v>10.89</v>
      </c>
      <c r="AS69" s="71"/>
      <c r="AT69" s="75"/>
      <c r="AU69" s="88"/>
      <c r="AV69" s="88"/>
      <c r="AW69" s="88"/>
      <c r="AX69" s="88"/>
      <c r="AY69" s="88"/>
      <c r="AZ69" s="88"/>
      <c r="BA69" s="70">
        <v>9.1999999999999993</v>
      </c>
      <c r="BB69" s="79">
        <v>30</v>
      </c>
      <c r="BC69" s="80">
        <f t="shared" si="8"/>
        <v>10.045</v>
      </c>
      <c r="BD69" s="80">
        <f t="shared" si="9"/>
        <v>60</v>
      </c>
      <c r="BE69" s="89">
        <f t="shared" si="10"/>
        <v>10.326666666666668</v>
      </c>
      <c r="BF69" s="82">
        <v>1</v>
      </c>
      <c r="BG69" s="82"/>
      <c r="BH69" s="82"/>
      <c r="BI69" s="82">
        <f t="shared" si="11"/>
        <v>0.5</v>
      </c>
      <c r="BJ69" s="82">
        <f t="shared" si="12"/>
        <v>0</v>
      </c>
      <c r="BK69" s="82">
        <f t="shared" si="13"/>
        <v>0.5</v>
      </c>
      <c r="BL69" s="82">
        <f t="shared" si="14"/>
        <v>0.98</v>
      </c>
      <c r="BM69" s="83">
        <f t="shared" si="15"/>
        <v>10.120133333333335</v>
      </c>
      <c r="BN69" s="146"/>
    </row>
    <row r="70" spans="1:66" s="20" customFormat="1" ht="15">
      <c r="A70" s="55">
        <v>56</v>
      </c>
      <c r="B70" s="56" t="s">
        <v>102</v>
      </c>
      <c r="C70" s="57"/>
      <c r="D70" s="56"/>
      <c r="E70" s="58"/>
      <c r="F70" s="56"/>
      <c r="G70" s="56"/>
      <c r="H70" s="56" t="s">
        <v>103</v>
      </c>
      <c r="I70" s="62">
        <v>2012</v>
      </c>
      <c r="J70" s="87">
        <v>11.53</v>
      </c>
      <c r="K70" s="67"/>
      <c r="L70" s="68"/>
      <c r="M70" s="88"/>
      <c r="N70" s="88"/>
      <c r="O70" s="88"/>
      <c r="P70" s="88"/>
      <c r="Q70" s="88"/>
      <c r="R70" s="88"/>
      <c r="S70" s="70">
        <v>8.5500000000000007</v>
      </c>
      <c r="T70" s="71"/>
      <c r="U70" s="72"/>
      <c r="V70" s="73"/>
      <c r="W70" s="73"/>
      <c r="X70" s="73"/>
      <c r="Y70" s="73"/>
      <c r="Z70" s="73"/>
      <c r="AA70" s="73"/>
      <c r="AB70" s="74">
        <v>9.2100000000000009</v>
      </c>
      <c r="AC70" s="71"/>
      <c r="AD70" s="75"/>
      <c r="AE70" s="73"/>
      <c r="AF70" s="73"/>
      <c r="AG70" s="73"/>
      <c r="AH70" s="73"/>
      <c r="AI70" s="74">
        <v>11.32</v>
      </c>
      <c r="AJ70" s="73"/>
      <c r="AK70" s="73"/>
      <c r="AL70" s="74"/>
      <c r="AM70" s="73"/>
      <c r="AN70" s="74"/>
      <c r="AO70" s="73"/>
      <c r="AP70" s="74"/>
      <c r="AQ70" s="73"/>
      <c r="AR70" s="70">
        <v>11.22</v>
      </c>
      <c r="AS70" s="71"/>
      <c r="AT70" s="75"/>
      <c r="AU70" s="88"/>
      <c r="AV70" s="88"/>
      <c r="AW70" s="88"/>
      <c r="AX70" s="88"/>
      <c r="AY70" s="88"/>
      <c r="AZ70" s="88"/>
      <c r="BA70" s="70">
        <v>10.119999999999999</v>
      </c>
      <c r="BB70" s="79">
        <v>30</v>
      </c>
      <c r="BC70" s="80">
        <f t="shared" si="8"/>
        <v>10.67</v>
      </c>
      <c r="BD70" s="80">
        <f t="shared" si="9"/>
        <v>60</v>
      </c>
      <c r="BE70" s="89">
        <f t="shared" si="10"/>
        <v>10.324999999999999</v>
      </c>
      <c r="BF70" s="82"/>
      <c r="BG70" s="82"/>
      <c r="BH70" s="82">
        <v>2</v>
      </c>
      <c r="BI70" s="82">
        <f t="shared" si="11"/>
        <v>0</v>
      </c>
      <c r="BJ70" s="82">
        <f t="shared" si="12"/>
        <v>0.5</v>
      </c>
      <c r="BK70" s="82">
        <f t="shared" si="13"/>
        <v>0.5</v>
      </c>
      <c r="BL70" s="82">
        <f t="shared" si="14"/>
        <v>0.98</v>
      </c>
      <c r="BM70" s="83">
        <f t="shared" si="15"/>
        <v>10.118499999999999</v>
      </c>
      <c r="BN70" s="146"/>
    </row>
    <row r="71" spans="1:66" s="20" customFormat="1" ht="15">
      <c r="A71" s="55">
        <v>57</v>
      </c>
      <c r="B71" s="56" t="s">
        <v>50</v>
      </c>
      <c r="C71" s="57"/>
      <c r="D71" s="56"/>
      <c r="E71" s="58"/>
      <c r="F71" s="56"/>
      <c r="G71" s="56"/>
      <c r="H71" s="56" t="s">
        <v>51</v>
      </c>
      <c r="I71" s="62">
        <v>2012</v>
      </c>
      <c r="J71" s="87">
        <v>10.44</v>
      </c>
      <c r="K71" s="67"/>
      <c r="L71" s="68"/>
      <c r="M71" s="88"/>
      <c r="N71" s="88"/>
      <c r="O71" s="88"/>
      <c r="P71" s="88"/>
      <c r="Q71" s="88"/>
      <c r="R71" s="88"/>
      <c r="S71" s="70">
        <v>10.81</v>
      </c>
      <c r="T71" s="71"/>
      <c r="U71" s="72"/>
      <c r="V71" s="73"/>
      <c r="W71" s="73"/>
      <c r="X71" s="73"/>
      <c r="Y71" s="73"/>
      <c r="Z71" s="73"/>
      <c r="AA71" s="73"/>
      <c r="AB71" s="74">
        <v>9.9700000000000006</v>
      </c>
      <c r="AC71" s="71"/>
      <c r="AD71" s="75"/>
      <c r="AE71" s="73"/>
      <c r="AF71" s="73"/>
      <c r="AG71" s="73"/>
      <c r="AH71" s="73"/>
      <c r="AI71" s="74">
        <v>10.71</v>
      </c>
      <c r="AJ71" s="73"/>
      <c r="AK71" s="73"/>
      <c r="AL71" s="74"/>
      <c r="AM71" s="73"/>
      <c r="AN71" s="74"/>
      <c r="AO71" s="73"/>
      <c r="AP71" s="74"/>
      <c r="AQ71" s="73"/>
      <c r="AR71" s="70">
        <v>10.01</v>
      </c>
      <c r="AS71" s="71"/>
      <c r="AT71" s="75"/>
      <c r="AU71" s="88"/>
      <c r="AV71" s="88"/>
      <c r="AW71" s="88"/>
      <c r="AX71" s="88"/>
      <c r="AY71" s="88"/>
      <c r="AZ71" s="88"/>
      <c r="BA71" s="70">
        <v>10</v>
      </c>
      <c r="BB71" s="79">
        <v>30</v>
      </c>
      <c r="BC71" s="80">
        <f t="shared" si="8"/>
        <v>10.004999999999999</v>
      </c>
      <c r="BD71" s="80">
        <f t="shared" si="9"/>
        <v>60</v>
      </c>
      <c r="BE71" s="89">
        <f t="shared" si="10"/>
        <v>10.323333333333332</v>
      </c>
      <c r="BF71" s="82"/>
      <c r="BG71" s="82"/>
      <c r="BH71" s="82">
        <v>2</v>
      </c>
      <c r="BI71" s="90">
        <f t="shared" si="11"/>
        <v>0</v>
      </c>
      <c r="BJ71" s="90">
        <f t="shared" si="12"/>
        <v>0.5</v>
      </c>
      <c r="BK71" s="90">
        <f t="shared" si="13"/>
        <v>0.5</v>
      </c>
      <c r="BL71" s="90">
        <f t="shared" si="14"/>
        <v>0.98</v>
      </c>
      <c r="BM71" s="83">
        <f t="shared" si="15"/>
        <v>10.116866666666665</v>
      </c>
      <c r="BN71" s="146"/>
    </row>
    <row r="72" spans="1:66" s="20" customFormat="1" ht="15">
      <c r="A72" s="55">
        <v>58</v>
      </c>
      <c r="B72" s="56" t="s">
        <v>115</v>
      </c>
      <c r="C72" s="57"/>
      <c r="D72" s="56"/>
      <c r="E72" s="58"/>
      <c r="F72" s="56"/>
      <c r="G72" s="56"/>
      <c r="H72" s="56" t="s">
        <v>93</v>
      </c>
      <c r="I72" s="62">
        <v>2011</v>
      </c>
      <c r="J72" s="87">
        <v>11.26</v>
      </c>
      <c r="K72" s="67"/>
      <c r="L72" s="68"/>
      <c r="M72" s="88"/>
      <c r="N72" s="88"/>
      <c r="O72" s="88"/>
      <c r="P72" s="88"/>
      <c r="Q72" s="88"/>
      <c r="R72" s="88"/>
      <c r="S72" s="70">
        <v>10.38</v>
      </c>
      <c r="T72" s="71"/>
      <c r="U72" s="72"/>
      <c r="V72" s="73"/>
      <c r="W72" s="73"/>
      <c r="X72" s="73"/>
      <c r="Y72" s="73"/>
      <c r="Z72" s="73"/>
      <c r="AA72" s="73"/>
      <c r="AB72" s="74">
        <v>10.57</v>
      </c>
      <c r="AC72" s="71"/>
      <c r="AD72" s="75"/>
      <c r="AE72" s="73"/>
      <c r="AF72" s="73"/>
      <c r="AG72" s="73"/>
      <c r="AH72" s="73"/>
      <c r="AI72" s="74">
        <v>9.73</v>
      </c>
      <c r="AJ72" s="73"/>
      <c r="AK72" s="73"/>
      <c r="AL72" s="74"/>
      <c r="AM72" s="73"/>
      <c r="AN72" s="74"/>
      <c r="AO72" s="73"/>
      <c r="AP72" s="74"/>
      <c r="AQ72" s="73"/>
      <c r="AR72" s="70">
        <v>10.53</v>
      </c>
      <c r="AS72" s="71"/>
      <c r="AT72" s="75"/>
      <c r="AU72" s="88"/>
      <c r="AV72" s="88"/>
      <c r="AW72" s="88"/>
      <c r="AX72" s="88"/>
      <c r="AY72" s="88"/>
      <c r="AZ72" s="88"/>
      <c r="BA72" s="70">
        <v>10.73</v>
      </c>
      <c r="BB72" s="79">
        <v>30</v>
      </c>
      <c r="BC72" s="80">
        <f t="shared" si="8"/>
        <v>10.629999999999999</v>
      </c>
      <c r="BD72" s="80">
        <f t="shared" si="9"/>
        <v>60</v>
      </c>
      <c r="BE72" s="89">
        <f t="shared" si="10"/>
        <v>10.533333333333333</v>
      </c>
      <c r="BF72" s="82">
        <v>1</v>
      </c>
      <c r="BG72" s="82"/>
      <c r="BH72" s="82">
        <v>3</v>
      </c>
      <c r="BI72" s="82">
        <f t="shared" si="11"/>
        <v>0.5</v>
      </c>
      <c r="BJ72" s="82">
        <f t="shared" si="12"/>
        <v>0.75</v>
      </c>
      <c r="BK72" s="82">
        <f t="shared" si="13"/>
        <v>1.25</v>
      </c>
      <c r="BL72" s="82">
        <f t="shared" si="14"/>
        <v>0.95</v>
      </c>
      <c r="BM72" s="83">
        <f t="shared" si="15"/>
        <v>10.006666666666666</v>
      </c>
      <c r="BN72" s="146"/>
    </row>
    <row r="73" spans="1:66" s="20" customFormat="1" ht="15">
      <c r="A73" s="55">
        <v>59</v>
      </c>
      <c r="B73" s="56" t="s">
        <v>113</v>
      </c>
      <c r="C73" s="57"/>
      <c r="D73" s="56"/>
      <c r="E73" s="58"/>
      <c r="F73" s="56"/>
      <c r="G73" s="56"/>
      <c r="H73" s="56" t="s">
        <v>114</v>
      </c>
      <c r="I73" s="62">
        <v>2012</v>
      </c>
      <c r="J73" s="87">
        <v>10.1</v>
      </c>
      <c r="K73" s="67"/>
      <c r="L73" s="68"/>
      <c r="M73" s="88"/>
      <c r="N73" s="88"/>
      <c r="O73" s="88"/>
      <c r="P73" s="88"/>
      <c r="Q73" s="88"/>
      <c r="R73" s="88"/>
      <c r="S73" s="70">
        <v>10.6</v>
      </c>
      <c r="T73" s="71"/>
      <c r="U73" s="72"/>
      <c r="V73" s="73"/>
      <c r="W73" s="73"/>
      <c r="X73" s="73"/>
      <c r="Y73" s="73"/>
      <c r="Z73" s="73"/>
      <c r="AA73" s="73"/>
      <c r="AB73" s="74">
        <v>10.06</v>
      </c>
      <c r="AC73" s="71"/>
      <c r="AD73" s="75"/>
      <c r="AE73" s="73"/>
      <c r="AF73" s="73"/>
      <c r="AG73" s="73"/>
      <c r="AH73" s="73"/>
      <c r="AI73" s="74">
        <v>10.17</v>
      </c>
      <c r="AJ73" s="73"/>
      <c r="AK73" s="73"/>
      <c r="AL73" s="74"/>
      <c r="AM73" s="73"/>
      <c r="AN73" s="74"/>
      <c r="AO73" s="73"/>
      <c r="AP73" s="74"/>
      <c r="AQ73" s="73"/>
      <c r="AR73" s="70">
        <v>10.210000000000001</v>
      </c>
      <c r="AS73" s="71"/>
      <c r="AT73" s="75"/>
      <c r="AU73" s="88"/>
      <c r="AV73" s="88"/>
      <c r="AW73" s="88"/>
      <c r="AX73" s="88"/>
      <c r="AY73" s="88"/>
      <c r="AZ73" s="88"/>
      <c r="BA73" s="70">
        <v>9.8800000000000008</v>
      </c>
      <c r="BB73" s="79">
        <v>30</v>
      </c>
      <c r="BC73" s="80">
        <f t="shared" si="8"/>
        <v>10.045000000000002</v>
      </c>
      <c r="BD73" s="80">
        <f t="shared" si="9"/>
        <v>60</v>
      </c>
      <c r="BE73" s="89">
        <f t="shared" si="10"/>
        <v>10.17</v>
      </c>
      <c r="BF73" s="82"/>
      <c r="BG73" s="82"/>
      <c r="BH73" s="82">
        <v>2</v>
      </c>
      <c r="BI73" s="82">
        <f t="shared" si="11"/>
        <v>0</v>
      </c>
      <c r="BJ73" s="82">
        <f t="shared" si="12"/>
        <v>0.5</v>
      </c>
      <c r="BK73" s="82">
        <f t="shared" si="13"/>
        <v>0.5</v>
      </c>
      <c r="BL73" s="82">
        <f t="shared" si="14"/>
        <v>0.98</v>
      </c>
      <c r="BM73" s="83">
        <f t="shared" si="15"/>
        <v>9.9665999999999997</v>
      </c>
      <c r="BN73" s="146"/>
    </row>
    <row r="74" spans="1:66" s="20" customFormat="1" ht="15">
      <c r="A74" s="55">
        <v>60</v>
      </c>
      <c r="B74" s="56" t="s">
        <v>111</v>
      </c>
      <c r="C74" s="57"/>
      <c r="D74" s="56"/>
      <c r="E74" s="58"/>
      <c r="F74" s="56"/>
      <c r="G74" s="56"/>
      <c r="H74" s="56" t="s">
        <v>73</v>
      </c>
      <c r="I74" s="62">
        <v>2012</v>
      </c>
      <c r="J74" s="87">
        <v>9.9700000000000006</v>
      </c>
      <c r="K74" s="67"/>
      <c r="L74" s="68"/>
      <c r="M74" s="88"/>
      <c r="N74" s="88"/>
      <c r="O74" s="88"/>
      <c r="P74" s="88"/>
      <c r="Q74" s="88"/>
      <c r="R74" s="88"/>
      <c r="S74" s="70">
        <v>10.050000000000001</v>
      </c>
      <c r="T74" s="71"/>
      <c r="U74" s="72"/>
      <c r="V74" s="73"/>
      <c r="W74" s="73"/>
      <c r="X74" s="73"/>
      <c r="Y74" s="73"/>
      <c r="Z74" s="73"/>
      <c r="AA74" s="73"/>
      <c r="AB74" s="74">
        <v>10.91</v>
      </c>
      <c r="AC74" s="71"/>
      <c r="AD74" s="75"/>
      <c r="AE74" s="73"/>
      <c r="AF74" s="73"/>
      <c r="AG74" s="73"/>
      <c r="AH74" s="73"/>
      <c r="AI74" s="74">
        <v>10.65</v>
      </c>
      <c r="AJ74" s="73"/>
      <c r="AK74" s="73"/>
      <c r="AL74" s="74"/>
      <c r="AM74" s="73"/>
      <c r="AN74" s="74"/>
      <c r="AO74" s="73"/>
      <c r="AP74" s="74"/>
      <c r="AQ74" s="73"/>
      <c r="AR74" s="70">
        <v>9.7100000000000009</v>
      </c>
      <c r="AS74" s="71"/>
      <c r="AT74" s="75"/>
      <c r="AU74" s="88"/>
      <c r="AV74" s="88"/>
      <c r="AW74" s="88"/>
      <c r="AX74" s="88"/>
      <c r="AY74" s="88"/>
      <c r="AZ74" s="88"/>
      <c r="BA74" s="70">
        <v>10.29</v>
      </c>
      <c r="BB74" s="79">
        <v>30</v>
      </c>
      <c r="BC74" s="80">
        <f t="shared" si="8"/>
        <v>10</v>
      </c>
      <c r="BD74" s="80">
        <f t="shared" si="9"/>
        <v>60</v>
      </c>
      <c r="BE74" s="89">
        <f t="shared" si="10"/>
        <v>10.263333333333334</v>
      </c>
      <c r="BF74" s="82"/>
      <c r="BG74" s="82"/>
      <c r="BH74" s="82">
        <v>3</v>
      </c>
      <c r="BI74" s="82">
        <f t="shared" si="11"/>
        <v>0</v>
      </c>
      <c r="BJ74" s="82">
        <f t="shared" si="12"/>
        <v>0.75</v>
      </c>
      <c r="BK74" s="82">
        <f t="shared" si="13"/>
        <v>0.75</v>
      </c>
      <c r="BL74" s="82">
        <f t="shared" si="14"/>
        <v>0.97</v>
      </c>
      <c r="BM74" s="83">
        <f t="shared" si="15"/>
        <v>9.9554333333333336</v>
      </c>
      <c r="BN74" s="146"/>
    </row>
    <row r="75" spans="1:66" s="20" customFormat="1" ht="15">
      <c r="A75" s="55">
        <v>61</v>
      </c>
      <c r="B75" s="56" t="s">
        <v>150</v>
      </c>
      <c r="C75" s="57"/>
      <c r="D75" s="56"/>
      <c r="E75" s="58"/>
      <c r="F75" s="56"/>
      <c r="G75" s="56"/>
      <c r="H75" s="56" t="s">
        <v>151</v>
      </c>
      <c r="I75" s="62">
        <v>2013</v>
      </c>
      <c r="J75" s="87">
        <v>10.72</v>
      </c>
      <c r="K75" s="67"/>
      <c r="L75" s="68"/>
      <c r="M75" s="88"/>
      <c r="N75" s="88"/>
      <c r="O75" s="88"/>
      <c r="P75" s="88"/>
      <c r="Q75" s="88"/>
      <c r="R75" s="88"/>
      <c r="S75" s="70">
        <v>10.09</v>
      </c>
      <c r="T75" s="71"/>
      <c r="U75" s="72"/>
      <c r="V75" s="73"/>
      <c r="W75" s="73"/>
      <c r="X75" s="73"/>
      <c r="Y75" s="73"/>
      <c r="Z75" s="73"/>
      <c r="AA75" s="73"/>
      <c r="AB75" s="74">
        <v>10.45</v>
      </c>
      <c r="AC75" s="71"/>
      <c r="AD75" s="75"/>
      <c r="AE75" s="73"/>
      <c r="AF75" s="73"/>
      <c r="AG75" s="73"/>
      <c r="AH75" s="73"/>
      <c r="AI75" s="74">
        <v>10.02</v>
      </c>
      <c r="AJ75" s="73"/>
      <c r="AK75" s="73"/>
      <c r="AL75" s="74"/>
      <c r="AM75" s="73"/>
      <c r="AN75" s="74"/>
      <c r="AO75" s="73"/>
      <c r="AP75" s="74"/>
      <c r="AQ75" s="73"/>
      <c r="AR75" s="70">
        <v>9.4700000000000006</v>
      </c>
      <c r="AS75" s="71"/>
      <c r="AT75" s="75"/>
      <c r="AU75" s="88"/>
      <c r="AV75" s="88"/>
      <c r="AW75" s="88"/>
      <c r="AX75" s="88"/>
      <c r="AY75" s="88"/>
      <c r="AZ75" s="88"/>
      <c r="BA75" s="70">
        <v>10.65</v>
      </c>
      <c r="BB75" s="79">
        <v>30</v>
      </c>
      <c r="BC75" s="80">
        <f t="shared" si="8"/>
        <v>10.06</v>
      </c>
      <c r="BD75" s="80">
        <f t="shared" si="9"/>
        <v>60</v>
      </c>
      <c r="BE75" s="89">
        <f t="shared" si="10"/>
        <v>10.233333333333333</v>
      </c>
      <c r="BF75" s="82"/>
      <c r="BG75" s="82"/>
      <c r="BH75" s="82">
        <v>3</v>
      </c>
      <c r="BI75" s="82">
        <f t="shared" si="11"/>
        <v>0</v>
      </c>
      <c r="BJ75" s="82">
        <f t="shared" si="12"/>
        <v>0.75</v>
      </c>
      <c r="BK75" s="82">
        <f t="shared" si="13"/>
        <v>0.75</v>
      </c>
      <c r="BL75" s="82">
        <f t="shared" si="14"/>
        <v>0.97</v>
      </c>
      <c r="BM75" s="83">
        <f t="shared" si="15"/>
        <v>9.9263333333333321</v>
      </c>
      <c r="BN75" s="146"/>
    </row>
    <row r="76" spans="1:66" s="20" customFormat="1" ht="15">
      <c r="A76" s="55">
        <v>62</v>
      </c>
      <c r="B76" s="56" t="s">
        <v>308</v>
      </c>
      <c r="C76" s="57"/>
      <c r="D76" s="56"/>
      <c r="E76" s="58"/>
      <c r="F76" s="56"/>
      <c r="G76" s="56"/>
      <c r="H76" s="56" t="s">
        <v>309</v>
      </c>
      <c r="I76" s="62">
        <v>2013</v>
      </c>
      <c r="J76" s="87">
        <v>10.41</v>
      </c>
      <c r="K76" s="67"/>
      <c r="L76" s="68"/>
      <c r="M76" s="88"/>
      <c r="N76" s="88"/>
      <c r="O76" s="88"/>
      <c r="P76" s="88"/>
      <c r="Q76" s="88"/>
      <c r="R76" s="88"/>
      <c r="S76" s="70">
        <v>10.19</v>
      </c>
      <c r="T76" s="71"/>
      <c r="U76" s="72"/>
      <c r="V76" s="73"/>
      <c r="W76" s="73"/>
      <c r="X76" s="73"/>
      <c r="Y76" s="73"/>
      <c r="Z76" s="73"/>
      <c r="AA76" s="73"/>
      <c r="AB76" s="74">
        <v>11.05</v>
      </c>
      <c r="AC76" s="71"/>
      <c r="AD76" s="75"/>
      <c r="AE76" s="73"/>
      <c r="AF76" s="73"/>
      <c r="AG76" s="73"/>
      <c r="AH76" s="73"/>
      <c r="AI76" s="74">
        <v>9.83</v>
      </c>
      <c r="AJ76" s="73"/>
      <c r="AK76" s="73"/>
      <c r="AL76" s="74"/>
      <c r="AM76" s="73"/>
      <c r="AN76" s="74"/>
      <c r="AO76" s="73"/>
      <c r="AP76" s="74"/>
      <c r="AQ76" s="73"/>
      <c r="AR76" s="70">
        <v>8.9</v>
      </c>
      <c r="AS76" s="71"/>
      <c r="AT76" s="75"/>
      <c r="AU76" s="88"/>
      <c r="AV76" s="88"/>
      <c r="AW76" s="88"/>
      <c r="AX76" s="88"/>
      <c r="AY76" s="88"/>
      <c r="AZ76" s="88"/>
      <c r="BA76" s="70">
        <v>11.59</v>
      </c>
      <c r="BB76" s="79">
        <v>30</v>
      </c>
      <c r="BC76" s="80">
        <f t="shared" si="8"/>
        <v>10.245000000000001</v>
      </c>
      <c r="BD76" s="80">
        <f t="shared" si="9"/>
        <v>60</v>
      </c>
      <c r="BE76" s="89">
        <f t="shared" si="10"/>
        <v>10.328333333333333</v>
      </c>
      <c r="BF76" s="82"/>
      <c r="BG76" s="82">
        <v>1</v>
      </c>
      <c r="BH76" s="82">
        <v>3</v>
      </c>
      <c r="BI76" s="82">
        <f t="shared" si="11"/>
        <v>0.5</v>
      </c>
      <c r="BJ76" s="82">
        <f t="shared" si="12"/>
        <v>0.75</v>
      </c>
      <c r="BK76" s="82">
        <f t="shared" si="13"/>
        <v>1.25</v>
      </c>
      <c r="BL76" s="82">
        <f t="shared" si="14"/>
        <v>0.95</v>
      </c>
      <c r="BM76" s="83">
        <f t="shared" si="15"/>
        <v>9.8119166666666668</v>
      </c>
      <c r="BN76" s="146"/>
    </row>
    <row r="77" spans="1:66" s="20" customFormat="1" ht="15">
      <c r="A77" s="55">
        <v>63</v>
      </c>
      <c r="B77" s="56" t="s">
        <v>55</v>
      </c>
      <c r="C77" s="56"/>
      <c r="D77" s="56"/>
      <c r="E77" s="58"/>
      <c r="F77" s="63"/>
      <c r="G77" s="63"/>
      <c r="H77" s="63" t="s">
        <v>56</v>
      </c>
      <c r="I77" s="64">
        <v>2012</v>
      </c>
      <c r="J77" s="87">
        <v>9.76</v>
      </c>
      <c r="K77" s="67"/>
      <c r="L77" s="68"/>
      <c r="M77" s="88"/>
      <c r="N77" s="88"/>
      <c r="O77" s="88"/>
      <c r="P77" s="88"/>
      <c r="Q77" s="88"/>
      <c r="R77" s="88"/>
      <c r="S77" s="70">
        <v>10.32</v>
      </c>
      <c r="T77" s="71"/>
      <c r="U77" s="72"/>
      <c r="V77" s="73"/>
      <c r="W77" s="73"/>
      <c r="X77" s="73"/>
      <c r="Y77" s="73"/>
      <c r="Z77" s="73"/>
      <c r="AA77" s="73"/>
      <c r="AB77" s="74">
        <v>10.45</v>
      </c>
      <c r="AC77" s="71"/>
      <c r="AD77" s="75"/>
      <c r="AE77" s="73"/>
      <c r="AF77" s="73"/>
      <c r="AG77" s="73"/>
      <c r="AH77" s="73"/>
      <c r="AI77" s="74">
        <v>10.16</v>
      </c>
      <c r="AJ77" s="73"/>
      <c r="AK77" s="73"/>
      <c r="AL77" s="74"/>
      <c r="AM77" s="73"/>
      <c r="AN77" s="74"/>
      <c r="AO77" s="73"/>
      <c r="AP77" s="74"/>
      <c r="AQ77" s="73"/>
      <c r="AR77" s="70">
        <v>10.56</v>
      </c>
      <c r="AS77" s="71"/>
      <c r="AT77" s="75"/>
      <c r="AU77" s="88"/>
      <c r="AV77" s="88"/>
      <c r="AW77" s="88"/>
      <c r="AX77" s="88"/>
      <c r="AY77" s="88"/>
      <c r="AZ77" s="88"/>
      <c r="BA77" s="70">
        <v>10.43</v>
      </c>
      <c r="BB77" s="79">
        <v>30</v>
      </c>
      <c r="BC77" s="80">
        <f t="shared" si="8"/>
        <v>10.495000000000001</v>
      </c>
      <c r="BD77" s="80">
        <f t="shared" si="9"/>
        <v>60</v>
      </c>
      <c r="BE77" s="89">
        <f t="shared" si="10"/>
        <v>10.28</v>
      </c>
      <c r="BF77" s="82">
        <v>1</v>
      </c>
      <c r="BG77" s="82"/>
      <c r="BH77" s="82">
        <v>3</v>
      </c>
      <c r="BI77" s="82">
        <f t="shared" si="11"/>
        <v>0.5</v>
      </c>
      <c r="BJ77" s="82">
        <f t="shared" si="12"/>
        <v>0.75</v>
      </c>
      <c r="BK77" s="82">
        <f t="shared" si="13"/>
        <v>1.25</v>
      </c>
      <c r="BL77" s="82">
        <f t="shared" si="14"/>
        <v>0.95</v>
      </c>
      <c r="BM77" s="83">
        <f t="shared" si="15"/>
        <v>9.7659999999999982</v>
      </c>
      <c r="BN77" s="146"/>
    </row>
    <row r="78" spans="1:66" s="20" customFormat="1" ht="15">
      <c r="A78" s="55">
        <v>64</v>
      </c>
      <c r="B78" s="56" t="s">
        <v>62</v>
      </c>
      <c r="C78" s="57"/>
      <c r="D78" s="56"/>
      <c r="E78" s="58"/>
      <c r="F78" s="56"/>
      <c r="G78" s="56"/>
      <c r="H78" s="56" t="s">
        <v>63</v>
      </c>
      <c r="I78" s="62">
        <v>2005</v>
      </c>
      <c r="J78" s="87"/>
      <c r="K78" s="67"/>
      <c r="L78" s="68"/>
      <c r="M78" s="88"/>
      <c r="N78" s="88"/>
      <c r="O78" s="88"/>
      <c r="P78" s="88"/>
      <c r="Q78" s="88"/>
      <c r="R78" s="88"/>
      <c r="S78" s="70"/>
      <c r="T78" s="71"/>
      <c r="U78" s="72"/>
      <c r="V78" s="73"/>
      <c r="W78" s="73"/>
      <c r="X78" s="73"/>
      <c r="Y78" s="73"/>
      <c r="Z78" s="73"/>
      <c r="AA78" s="73"/>
      <c r="AB78" s="74"/>
      <c r="AC78" s="71"/>
      <c r="AD78" s="75"/>
      <c r="AE78" s="73"/>
      <c r="AF78" s="73"/>
      <c r="AG78" s="73"/>
      <c r="AH78" s="73"/>
      <c r="AI78" s="74"/>
      <c r="AJ78" s="73"/>
      <c r="AK78" s="73"/>
      <c r="AL78" s="74"/>
      <c r="AM78" s="73"/>
      <c r="AN78" s="74"/>
      <c r="AO78" s="73"/>
      <c r="AP78" s="74"/>
      <c r="AQ78" s="73"/>
      <c r="AR78" s="70"/>
      <c r="AS78" s="71"/>
      <c r="AT78" s="75"/>
      <c r="AU78" s="88"/>
      <c r="AV78" s="88"/>
      <c r="AW78" s="88"/>
      <c r="AX78" s="88"/>
      <c r="AY78" s="88"/>
      <c r="AZ78" s="88"/>
      <c r="BA78" s="70"/>
      <c r="BB78" s="79">
        <v>30</v>
      </c>
      <c r="BC78" s="80">
        <f t="shared" si="8"/>
        <v>0</v>
      </c>
      <c r="BD78" s="80">
        <f t="shared" si="9"/>
        <v>30</v>
      </c>
      <c r="BE78" s="134">
        <f t="shared" si="10"/>
        <v>0</v>
      </c>
      <c r="BF78" s="135"/>
      <c r="BG78" s="135"/>
      <c r="BH78" s="135"/>
      <c r="BI78" s="135">
        <f t="shared" si="11"/>
        <v>0</v>
      </c>
      <c r="BJ78" s="135">
        <f t="shared" si="12"/>
        <v>0</v>
      </c>
      <c r="BK78" s="135">
        <f t="shared" si="13"/>
        <v>0</v>
      </c>
      <c r="BL78" s="135">
        <f t="shared" si="14"/>
        <v>1</v>
      </c>
      <c r="BM78" s="136">
        <f t="shared" si="15"/>
        <v>0</v>
      </c>
      <c r="BN78" s="147" t="s">
        <v>313</v>
      </c>
    </row>
    <row r="79" spans="1:66" s="20" customFormat="1" ht="15">
      <c r="BM79" s="34"/>
      <c r="BN79" s="141"/>
    </row>
    <row r="80" spans="1:66" s="20" customFormat="1" ht="15">
      <c r="AR80" s="198" t="s">
        <v>314</v>
      </c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M80" s="34"/>
      <c r="BN80" s="141"/>
    </row>
    <row r="81" spans="44:67" s="20" customFormat="1" ht="15"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N81" s="141"/>
    </row>
    <row r="82" spans="44:67" s="20" customFormat="1" ht="15">
      <c r="BN82" s="141"/>
    </row>
    <row r="83" spans="44:67" s="20" customFormat="1" ht="15" hidden="1">
      <c r="BN83" s="141"/>
    </row>
    <row r="84" spans="44:67" s="20" customFormat="1" ht="15" hidden="1">
      <c r="BN84" s="141"/>
    </row>
    <row r="85" spans="44:67" s="20" customFormat="1" ht="15" hidden="1">
      <c r="BN85" s="141"/>
    </row>
    <row r="86" spans="44:67" s="20" customFormat="1" ht="15" hidden="1">
      <c r="BN86" s="141"/>
    </row>
    <row r="87" spans="44:67" s="20" customFormat="1" ht="15" hidden="1">
      <c r="BN87" s="141"/>
    </row>
    <row r="88" spans="44:67" s="20" customFormat="1" ht="15" hidden="1">
      <c r="BN88" s="141"/>
    </row>
    <row r="89" spans="44:67" s="20" customFormat="1" ht="15" hidden="1">
      <c r="BN89" s="141"/>
    </row>
    <row r="90" spans="44:67" s="20" customFormat="1" ht="17.25" hidden="1" customHeight="1">
      <c r="BN90" s="141"/>
    </row>
    <row r="91" spans="44:67" s="20" customFormat="1" ht="21.75" hidden="1" customHeight="1">
      <c r="BN91" s="141"/>
    </row>
    <row r="92" spans="44:67" s="20" customFormat="1" ht="21.75" hidden="1" customHeight="1">
      <c r="BN92" s="141"/>
    </row>
    <row r="93" spans="44:67" s="20" customFormat="1" ht="21.75" hidden="1" customHeight="1">
      <c r="BN93" s="141"/>
    </row>
    <row r="94" spans="44:67" s="20" customFormat="1" ht="22.5" hidden="1" customHeight="1">
      <c r="BN94" s="141"/>
    </row>
    <row r="95" spans="44:67" s="20" customFormat="1" ht="15" hidden="1">
      <c r="BN95" s="141"/>
    </row>
    <row r="96" spans="44:67" s="20" customFormat="1" ht="15" hidden="1">
      <c r="BN96" s="143"/>
      <c r="BO96" s="33"/>
    </row>
    <row r="97" spans="66:67" s="20" customFormat="1" ht="15" hidden="1">
      <c r="BN97" s="143"/>
      <c r="BO97" s="33"/>
    </row>
    <row r="98" spans="66:67" s="20" customFormat="1" ht="15" hidden="1">
      <c r="BN98" s="143"/>
      <c r="BO98" s="33"/>
    </row>
    <row r="99" spans="66:67" s="20" customFormat="1" ht="15" hidden="1">
      <c r="BN99" s="141"/>
    </row>
    <row r="100" spans="66:67" s="20" customFormat="1" ht="15" hidden="1">
      <c r="BN100" s="141"/>
    </row>
    <row r="101" spans="66:67" s="20" customFormat="1" ht="15" hidden="1">
      <c r="BN101" s="141"/>
    </row>
    <row r="102" spans="66:67" s="20" customFormat="1" ht="15" hidden="1">
      <c r="BN102" s="141"/>
    </row>
    <row r="103" spans="66:67" s="20" customFormat="1" ht="15" hidden="1">
      <c r="BN103" s="141"/>
    </row>
    <row r="104" spans="66:67" s="20" customFormat="1" ht="15" hidden="1">
      <c r="BN104" s="141"/>
    </row>
    <row r="105" spans="66:67" s="20" customFormat="1" ht="15" hidden="1">
      <c r="BN105" s="141"/>
    </row>
    <row r="106" spans="66:67" s="20" customFormat="1" ht="15" hidden="1">
      <c r="BN106" s="141"/>
    </row>
    <row r="107" spans="66:67" s="20" customFormat="1" ht="15" hidden="1">
      <c r="BN107" s="141"/>
    </row>
    <row r="108" spans="66:67" s="20" customFormat="1" ht="15" hidden="1">
      <c r="BN108" s="141"/>
    </row>
    <row r="109" spans="66:67" s="20" customFormat="1" ht="15" hidden="1">
      <c r="BN109" s="141"/>
    </row>
    <row r="110" spans="66:67" s="20" customFormat="1" ht="15" hidden="1">
      <c r="BN110" s="141"/>
    </row>
    <row r="111" spans="66:67" s="20" customFormat="1" ht="15" hidden="1">
      <c r="BN111" s="141"/>
    </row>
    <row r="112" spans="66:67" s="20" customFormat="1" ht="15" hidden="1">
      <c r="BN112" s="141"/>
    </row>
    <row r="113" spans="1:66" s="20" customFormat="1" ht="15" hidden="1">
      <c r="BN113" s="141"/>
    </row>
    <row r="114" spans="1:66" s="20" customFormat="1" ht="15" hidden="1">
      <c r="BN114" s="141"/>
    </row>
    <row r="115" spans="1:66" s="20" customFormat="1" ht="15" hidden="1">
      <c r="BN115" s="141"/>
    </row>
    <row r="116" spans="1:66" s="20" customFormat="1" hidden="1">
      <c r="A116" s="32"/>
      <c r="B116" s="21"/>
      <c r="C116" s="21"/>
      <c r="D116" s="46"/>
      <c r="E116" s="32"/>
      <c r="F116" s="32"/>
      <c r="G116" s="32"/>
      <c r="H116" s="54"/>
      <c r="I116" s="54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5"/>
      <c r="AD116" s="32"/>
      <c r="AE116" s="32"/>
      <c r="AF116" s="32"/>
      <c r="AG116" s="32"/>
      <c r="AH116" s="32"/>
      <c r="AI116" s="32"/>
      <c r="AJ116" s="32"/>
      <c r="AK116" s="32"/>
      <c r="AL116" s="36"/>
      <c r="AM116" s="36"/>
      <c r="AN116" s="36"/>
      <c r="AO116" s="36"/>
      <c r="AP116" s="36"/>
      <c r="AQ116" s="36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4"/>
      <c r="BN116" s="141"/>
    </row>
    <row r="117" spans="1:66" s="20" customFormat="1" hidden="1">
      <c r="A117" s="32"/>
      <c r="B117" s="21"/>
      <c r="C117" s="21"/>
      <c r="D117" s="46"/>
      <c r="E117" s="32"/>
      <c r="F117" s="32"/>
      <c r="G117" s="32"/>
      <c r="H117" s="54"/>
      <c r="I117" s="54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5"/>
      <c r="AD117" s="32"/>
      <c r="AE117" s="32"/>
      <c r="AF117" s="32"/>
      <c r="AG117" s="32"/>
      <c r="AH117" s="32"/>
      <c r="AI117" s="32"/>
      <c r="AJ117" s="32"/>
      <c r="AK117" s="32"/>
      <c r="AL117" s="36"/>
      <c r="AM117" s="36"/>
      <c r="AN117" s="36"/>
      <c r="AO117" s="36"/>
      <c r="AP117" s="36"/>
      <c r="AQ117" s="36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4"/>
      <c r="BN117" s="141"/>
    </row>
    <row r="118" spans="1:66" s="20" customFormat="1" hidden="1">
      <c r="A118" s="32"/>
      <c r="B118" s="21"/>
      <c r="C118" s="21"/>
      <c r="D118" s="46"/>
      <c r="E118" s="32"/>
      <c r="F118" s="32"/>
      <c r="G118" s="32"/>
      <c r="H118" s="54"/>
      <c r="I118" s="54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5"/>
      <c r="AD118" s="32"/>
      <c r="AE118" s="32"/>
      <c r="AF118" s="32"/>
      <c r="AG118" s="32"/>
      <c r="AH118" s="32"/>
      <c r="AI118" s="32"/>
      <c r="AJ118" s="32"/>
      <c r="AK118" s="32"/>
      <c r="AL118" s="36"/>
      <c r="AM118" s="36"/>
      <c r="AN118" s="36"/>
      <c r="AO118" s="36"/>
      <c r="AP118" s="36"/>
      <c r="AQ118" s="36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4"/>
      <c r="BN118" s="141"/>
    </row>
    <row r="119" spans="1:66" hidden="1">
      <c r="C119" s="22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1:66" hidden="1"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1:66" hidden="1"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:66" hidden="1"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:66" hidden="1"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:66" hidden="1"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:66" hidden="1"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:66" hidden="1"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:66" hidden="1"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1:66" hidden="1"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</row>
    <row r="129" spans="2:65" hidden="1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</row>
    <row r="130" spans="2:65" hidden="1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</row>
    <row r="131" spans="2:65" hidden="1"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2:65" hidden="1"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2:65" hidden="1"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2:65" ht="21" hidden="1">
      <c r="B134" s="98"/>
      <c r="C134" s="98"/>
      <c r="D134" s="98"/>
      <c r="E134" s="98"/>
      <c r="F134" s="98"/>
      <c r="G134" s="99"/>
      <c r="H134" s="99"/>
      <c r="I134" s="100"/>
      <c r="J134" s="101"/>
      <c r="K134" s="101"/>
      <c r="L134" s="101"/>
      <c r="M134"/>
      <c r="N134"/>
      <c r="O134"/>
      <c r="P134"/>
      <c r="Q134"/>
      <c r="R134"/>
      <c r="S134"/>
      <c r="T134"/>
      <c r="U134"/>
      <c r="V134" s="102"/>
      <c r="W134"/>
      <c r="X134"/>
      <c r="Y134" s="32"/>
      <c r="Z134" s="32"/>
      <c r="AA134" s="32"/>
      <c r="AB134" s="32"/>
      <c r="AC134" s="32"/>
      <c r="AD134" s="35"/>
      <c r="AE134" s="32"/>
      <c r="AF134" s="32"/>
      <c r="AG134" s="32"/>
      <c r="AH134" s="32"/>
      <c r="AI134" s="32"/>
      <c r="AJ134" s="32"/>
      <c r="AK134" s="32"/>
      <c r="AL134" s="32"/>
      <c r="AM134" s="36"/>
      <c r="AN134" s="36"/>
      <c r="AO134" s="36"/>
      <c r="AP134" s="36"/>
      <c r="AQ134" s="36"/>
      <c r="AR134" s="36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4"/>
    </row>
    <row r="135" spans="2:65" ht="18.75" hidden="1"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</row>
    <row r="136" spans="2:65" ht="21" hidden="1">
      <c r="B136" s="99"/>
      <c r="C136" s="99"/>
      <c r="D136" s="99"/>
      <c r="E136" s="99"/>
      <c r="F136" s="99"/>
      <c r="G136" s="99"/>
      <c r="H136" s="99"/>
      <c r="I136" s="100"/>
      <c r="J136"/>
      <c r="K136" s="101"/>
      <c r="L136" s="101"/>
      <c r="M136"/>
      <c r="N136"/>
      <c r="O136" s="103"/>
      <c r="P136" s="103"/>
      <c r="Q136" s="103"/>
      <c r="R136" s="103"/>
      <c r="S136" s="103"/>
      <c r="T136" s="103"/>
      <c r="U136" s="103"/>
      <c r="V136" s="102"/>
      <c r="W136" s="103"/>
      <c r="X136" s="103"/>
      <c r="Y136" s="32"/>
      <c r="Z136" s="32"/>
      <c r="AA136" s="32"/>
      <c r="AB136" s="32"/>
      <c r="AC136" s="32"/>
      <c r="AD136" s="35"/>
      <c r="AE136" s="32"/>
      <c r="AF136" s="32"/>
      <c r="AG136" s="32"/>
      <c r="AH136" s="32"/>
      <c r="AI136" s="32"/>
      <c r="AJ136" s="32"/>
      <c r="AK136" s="32"/>
      <c r="AL136" s="32"/>
      <c r="AM136" s="36"/>
      <c r="AN136" s="36"/>
      <c r="AO136" s="36"/>
      <c r="AP136" s="36"/>
      <c r="AQ136" s="36"/>
      <c r="AR136" s="36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4"/>
    </row>
    <row r="137" spans="2:65" ht="21" hidden="1">
      <c r="B137" s="104"/>
      <c r="C137" s="104"/>
      <c r="D137" s="104"/>
      <c r="E137" s="104"/>
      <c r="F137" s="104"/>
      <c r="G137" s="99"/>
      <c r="H137" s="99"/>
      <c r="I137" s="100"/>
      <c r="J137"/>
      <c r="K137" s="101"/>
      <c r="L137" s="101"/>
      <c r="M137"/>
      <c r="N137"/>
      <c r="O137"/>
      <c r="P137"/>
      <c r="Q137"/>
      <c r="R137"/>
      <c r="S137"/>
      <c r="T137"/>
      <c r="U137"/>
      <c r="V137" s="102"/>
      <c r="W137"/>
      <c r="X137"/>
      <c r="Y137" s="32"/>
      <c r="Z137" s="32"/>
      <c r="AA137" s="32"/>
      <c r="AB137" s="32"/>
      <c r="AC137" s="32"/>
      <c r="AD137" s="35"/>
      <c r="AE137" s="32"/>
      <c r="AF137" s="32"/>
      <c r="AG137" s="32"/>
      <c r="AH137" s="32"/>
      <c r="AI137" s="32"/>
      <c r="AJ137" s="32"/>
      <c r="AK137" s="32"/>
      <c r="AL137" s="32"/>
      <c r="AM137" s="36"/>
      <c r="AN137" s="36"/>
      <c r="AO137" s="36"/>
      <c r="AP137" s="36"/>
      <c r="AQ137" s="36"/>
      <c r="AR137" s="36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4"/>
    </row>
    <row r="138" spans="2:65" ht="21" hidden="1">
      <c r="B138" s="104"/>
      <c r="C138" s="104"/>
      <c r="D138" s="104"/>
      <c r="E138" s="104"/>
      <c r="F138" s="104"/>
      <c r="G138" s="99"/>
      <c r="H138" s="99"/>
      <c r="I138" s="100"/>
      <c r="J138"/>
      <c r="K138" s="101"/>
      <c r="L138" s="101"/>
      <c r="M138"/>
      <c r="N138"/>
      <c r="O138"/>
      <c r="P138"/>
      <c r="Q138"/>
      <c r="R138"/>
      <c r="S138"/>
      <c r="T138"/>
      <c r="U138"/>
      <c r="V138" s="102"/>
      <c r="W138"/>
      <c r="X138"/>
      <c r="Y138" s="32"/>
      <c r="Z138" s="32"/>
      <c r="AA138" s="32"/>
      <c r="AB138" s="32"/>
      <c r="AC138" s="32"/>
      <c r="AD138" s="35"/>
      <c r="AE138" s="32"/>
      <c r="AF138" s="32"/>
      <c r="AG138" s="32"/>
      <c r="AH138" s="32"/>
      <c r="AI138" s="32"/>
      <c r="AJ138" s="32"/>
      <c r="AK138" s="32"/>
      <c r="AL138" s="32"/>
      <c r="AM138" s="36"/>
      <c r="AN138" s="36"/>
      <c r="AO138" s="36"/>
      <c r="AP138" s="36"/>
      <c r="AQ138" s="36"/>
      <c r="AR138" s="36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4"/>
    </row>
    <row r="139" spans="2:65" hidden="1"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2:65" hidden="1"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2:65" hidden="1"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2:65" hidden="1"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2:65" hidden="1"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2:65" hidden="1"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:65" hidden="1"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:65" hidden="1"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:65" hidden="1"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</row>
    <row r="148" spans="1:65" hidden="1"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</row>
    <row r="149" spans="1:65" hidden="1"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</row>
    <row r="150" spans="1:65" hidden="1"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</row>
    <row r="151" spans="1:65"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</row>
    <row r="152" spans="1:65"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:65">
      <c r="A153" s="32"/>
      <c r="B153" s="21"/>
      <c r="C153" s="21"/>
      <c r="D153" s="46"/>
      <c r="E153" s="32"/>
      <c r="F153" s="32"/>
      <c r="G153" s="32"/>
      <c r="H153" s="54"/>
      <c r="I153" s="54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5"/>
      <c r="AD153" s="32"/>
      <c r="AE153" s="32"/>
      <c r="AF153" s="32"/>
      <c r="AG153" s="32"/>
      <c r="AH153" s="32"/>
      <c r="AI153" s="32"/>
      <c r="AJ153" s="32"/>
      <c r="AK153" s="32"/>
      <c r="AL153" s="36"/>
      <c r="AM153" s="36"/>
      <c r="AN153" s="36"/>
      <c r="AO153" s="36"/>
      <c r="AP153" s="36"/>
      <c r="AQ153" s="36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4"/>
    </row>
    <row r="154" spans="1:65" ht="20.25">
      <c r="A154" s="184" t="s">
        <v>8</v>
      </c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84"/>
      <c r="BD154" s="184"/>
      <c r="BE154" s="184"/>
      <c r="BF154" s="184"/>
      <c r="BG154" s="184"/>
      <c r="BH154" s="184"/>
      <c r="BI154" s="184"/>
      <c r="BJ154" s="184"/>
      <c r="BK154" s="184"/>
      <c r="BL154" s="184"/>
      <c r="BM154" s="184"/>
    </row>
    <row r="155" spans="1:65" ht="20.25">
      <c r="A155" s="184" t="s">
        <v>19</v>
      </c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  <c r="BG155" s="184"/>
      <c r="BH155" s="184"/>
      <c r="BI155" s="184"/>
      <c r="BJ155" s="184"/>
      <c r="BK155" s="184"/>
      <c r="BL155" s="184"/>
      <c r="BM155" s="184"/>
    </row>
    <row r="156" spans="1:65" ht="20.25">
      <c r="A156" s="185" t="s">
        <v>20</v>
      </c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5"/>
      <c r="BA156" s="185"/>
      <c r="BB156" s="185"/>
      <c r="BC156" s="185"/>
      <c r="BD156" s="185"/>
      <c r="BE156" s="185"/>
      <c r="BF156" s="185"/>
      <c r="BG156" s="185"/>
      <c r="BH156" s="185"/>
      <c r="BI156" s="185"/>
      <c r="BJ156" s="185"/>
      <c r="BK156" s="185"/>
      <c r="BL156" s="185"/>
      <c r="BM156" s="185"/>
    </row>
    <row r="157" spans="1:65" ht="19.5">
      <c r="A157" s="105" t="s">
        <v>0</v>
      </c>
      <c r="B157" s="105"/>
      <c r="C157" s="105"/>
      <c r="D157" s="105"/>
      <c r="E157" s="105"/>
      <c r="F157" s="105"/>
      <c r="G157" s="105"/>
      <c r="H157" s="105"/>
      <c r="I157" s="105"/>
      <c r="J157" s="105"/>
      <c r="K157" s="12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8"/>
    </row>
    <row r="158" spans="1:65" ht="20.25">
      <c r="A158" s="51" t="s">
        <v>21</v>
      </c>
      <c r="B158" s="13"/>
      <c r="C158" s="13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</row>
    <row r="159" spans="1:65" ht="15">
      <c r="A159" s="3"/>
      <c r="B159" s="3"/>
      <c r="C159" s="3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 s="194" t="s">
        <v>310</v>
      </c>
      <c r="BB159" s="194"/>
      <c r="BC159" s="194"/>
      <c r="BD159" s="194"/>
      <c r="BE159" s="194"/>
      <c r="BF159" s="194"/>
      <c r="BG159" s="194"/>
      <c r="BH159" s="194"/>
      <c r="BI159" s="194"/>
      <c r="BJ159"/>
      <c r="BK159"/>
      <c r="BL159"/>
      <c r="BM159"/>
    </row>
    <row r="160" spans="1:65" ht="2.25" customHeight="1">
      <c r="A160" s="14"/>
      <c r="B160" s="16"/>
      <c r="C160" s="16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/>
      <c r="BK160"/>
      <c r="BL160"/>
      <c r="BM160"/>
    </row>
    <row r="161" spans="1:66" ht="21.75" customHeight="1">
      <c r="A161" s="15"/>
      <c r="B161" s="17"/>
      <c r="C161" s="18"/>
      <c r="D161" s="45"/>
      <c r="E161" s="15"/>
      <c r="F161" s="15"/>
      <c r="G161" s="15"/>
      <c r="H161" s="199" t="s">
        <v>315</v>
      </c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  <c r="AP161" s="199"/>
      <c r="AQ161" s="199"/>
      <c r="AR161" s="199"/>
      <c r="AS161" s="199"/>
      <c r="AT161" s="199"/>
      <c r="AU161" s="199"/>
      <c r="AV161" s="199"/>
      <c r="AW161" s="199"/>
      <c r="AX161" s="199"/>
      <c r="AY161" s="199"/>
      <c r="AZ161" s="199"/>
      <c r="BA161" s="199"/>
      <c r="BB161" s="199"/>
      <c r="BC161" s="199"/>
      <c r="BD161" s="199"/>
      <c r="BE161" s="199"/>
      <c r="BF161"/>
      <c r="BG161"/>
      <c r="BH161"/>
      <c r="BI161"/>
      <c r="BJ161"/>
      <c r="BK161"/>
      <c r="BL161"/>
      <c r="BM161"/>
    </row>
    <row r="162" spans="1:66" ht="21.75" customHeight="1">
      <c r="B162" s="19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  <c r="AZ162" s="200"/>
      <c r="BA162" s="200"/>
      <c r="BB162" s="200"/>
      <c r="BC162" s="200"/>
      <c r="BD162" s="200"/>
      <c r="BE162" s="200"/>
      <c r="BF162" s="8"/>
      <c r="BG162" s="8"/>
      <c r="BH162" s="8"/>
      <c r="BI162" s="8"/>
      <c r="BJ162" s="8"/>
      <c r="BK162" s="8"/>
      <c r="BL162" s="8"/>
      <c r="BM162" s="27"/>
    </row>
    <row r="163" spans="1:66" ht="15" customHeight="1">
      <c r="A163" s="148" t="s">
        <v>1</v>
      </c>
      <c r="B163" s="151" t="s">
        <v>39</v>
      </c>
      <c r="C163" s="151" t="s">
        <v>4</v>
      </c>
      <c r="D163" s="151" t="s">
        <v>2</v>
      </c>
      <c r="E163" s="151" t="s">
        <v>35</v>
      </c>
      <c r="F163" s="151" t="s">
        <v>3</v>
      </c>
      <c r="G163" s="151" t="s">
        <v>40</v>
      </c>
      <c r="H163" s="151" t="s">
        <v>4</v>
      </c>
      <c r="I163" s="151" t="s">
        <v>45</v>
      </c>
      <c r="J163" s="186" t="s">
        <v>38</v>
      </c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8"/>
      <c r="X163" s="173" t="s">
        <v>37</v>
      </c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5"/>
      <c r="AL163" s="164" t="s">
        <v>36</v>
      </c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6"/>
      <c r="BC163" s="170" t="s">
        <v>12</v>
      </c>
      <c r="BD163" s="170" t="s">
        <v>13</v>
      </c>
      <c r="BE163" s="182" t="s">
        <v>44</v>
      </c>
      <c r="BF163" s="161" t="s">
        <v>41</v>
      </c>
      <c r="BG163" s="161" t="s">
        <v>42</v>
      </c>
      <c r="BH163" s="161" t="s">
        <v>43</v>
      </c>
      <c r="BM163" s="160" t="s">
        <v>22</v>
      </c>
      <c r="BN163" s="195" t="s">
        <v>311</v>
      </c>
    </row>
    <row r="164" spans="1:66" ht="15" customHeight="1">
      <c r="A164" s="149"/>
      <c r="B164" s="152"/>
      <c r="C164" s="152"/>
      <c r="D164" s="152"/>
      <c r="E164" s="152"/>
      <c r="F164" s="152"/>
      <c r="G164" s="152"/>
      <c r="H164" s="152"/>
      <c r="I164" s="152"/>
      <c r="J164" s="189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1"/>
      <c r="X164" s="176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8"/>
      <c r="AL164" s="167"/>
      <c r="AM164" s="168"/>
      <c r="AN164" s="168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9"/>
      <c r="BC164" s="171"/>
      <c r="BD164" s="171"/>
      <c r="BE164" s="192"/>
      <c r="BF164" s="162"/>
      <c r="BG164" s="162"/>
      <c r="BH164" s="162"/>
      <c r="BM164" s="160"/>
      <c r="BN164" s="196"/>
    </row>
    <row r="165" spans="1:66" ht="15" customHeight="1">
      <c r="A165" s="149"/>
      <c r="B165" s="152"/>
      <c r="C165" s="152"/>
      <c r="D165" s="152"/>
      <c r="E165" s="152"/>
      <c r="F165" s="152"/>
      <c r="G165" s="152"/>
      <c r="H165" s="152"/>
      <c r="I165" s="152"/>
      <c r="J165" s="154" t="s">
        <v>5</v>
      </c>
      <c r="K165" s="154" t="s">
        <v>28</v>
      </c>
      <c r="L165" s="154" t="s">
        <v>23</v>
      </c>
      <c r="M165" s="154" t="s">
        <v>16</v>
      </c>
      <c r="N165" s="154" t="s">
        <v>17</v>
      </c>
      <c r="O165" s="154" t="s">
        <v>9</v>
      </c>
      <c r="P165" s="154" t="s">
        <v>17</v>
      </c>
      <c r="Q165" s="154" t="s">
        <v>18</v>
      </c>
      <c r="R165" s="154" t="s">
        <v>17</v>
      </c>
      <c r="S165" s="154" t="s">
        <v>6</v>
      </c>
      <c r="T165" s="154" t="s">
        <v>29</v>
      </c>
      <c r="U165" s="154" t="s">
        <v>12</v>
      </c>
      <c r="V165" s="129"/>
      <c r="W165" s="154" t="s">
        <v>13</v>
      </c>
      <c r="X165" s="154" t="s">
        <v>16</v>
      </c>
      <c r="Y165" s="154" t="s">
        <v>17</v>
      </c>
      <c r="Z165" s="154" t="s">
        <v>9</v>
      </c>
      <c r="AA165" s="154" t="s">
        <v>17</v>
      </c>
      <c r="AB165" s="154" t="s">
        <v>15</v>
      </c>
      <c r="AC165" s="157" t="s">
        <v>30</v>
      </c>
      <c r="AD165" s="154" t="s">
        <v>14</v>
      </c>
      <c r="AE165" s="154" t="s">
        <v>16</v>
      </c>
      <c r="AF165" s="154" t="s">
        <v>17</v>
      </c>
      <c r="AG165" s="154" t="s">
        <v>9</v>
      </c>
      <c r="AH165" s="154" t="s">
        <v>17</v>
      </c>
      <c r="AI165" s="154" t="s">
        <v>7</v>
      </c>
      <c r="AJ165" s="154" t="s">
        <v>31</v>
      </c>
      <c r="AK165" s="129"/>
      <c r="AL165" s="154" t="s">
        <v>16</v>
      </c>
      <c r="AM165" s="154" t="s">
        <v>17</v>
      </c>
      <c r="AN165" s="154" t="s">
        <v>9</v>
      </c>
      <c r="AO165" s="154" t="s">
        <v>17</v>
      </c>
      <c r="AP165" s="154" t="s">
        <v>18</v>
      </c>
      <c r="AQ165" s="154" t="s">
        <v>17</v>
      </c>
      <c r="AR165" s="154" t="s">
        <v>10</v>
      </c>
      <c r="AS165" s="157" t="s">
        <v>32</v>
      </c>
      <c r="AT165" s="157" t="s">
        <v>34</v>
      </c>
      <c r="AU165" s="154" t="s">
        <v>16</v>
      </c>
      <c r="AV165" s="154" t="s">
        <v>17</v>
      </c>
      <c r="AW165" s="154" t="s">
        <v>9</v>
      </c>
      <c r="AX165" s="154" t="s">
        <v>17</v>
      </c>
      <c r="AY165" s="154" t="s">
        <v>18</v>
      </c>
      <c r="AZ165" s="154" t="s">
        <v>17</v>
      </c>
      <c r="BA165" s="154" t="s">
        <v>11</v>
      </c>
      <c r="BB165" s="179" t="s">
        <v>33</v>
      </c>
      <c r="BC165" s="171"/>
      <c r="BD165" s="171"/>
      <c r="BE165" s="192"/>
      <c r="BF165" s="162"/>
      <c r="BG165" s="162"/>
      <c r="BH165" s="162"/>
      <c r="BM165" s="160"/>
      <c r="BN165" s="196"/>
    </row>
    <row r="166" spans="1:66" ht="9.75" customHeight="1">
      <c r="A166" s="149"/>
      <c r="B166" s="152"/>
      <c r="C166" s="152"/>
      <c r="D166" s="152"/>
      <c r="E166" s="152"/>
      <c r="F166" s="152"/>
      <c r="G166" s="152"/>
      <c r="H166" s="152"/>
      <c r="I166" s="152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29"/>
      <c r="W166" s="155"/>
      <c r="X166" s="155"/>
      <c r="Y166" s="155"/>
      <c r="Z166" s="155"/>
      <c r="AA166" s="155"/>
      <c r="AB166" s="155"/>
      <c r="AC166" s="158"/>
      <c r="AD166" s="155"/>
      <c r="AE166" s="155"/>
      <c r="AF166" s="155"/>
      <c r="AG166" s="155"/>
      <c r="AH166" s="155"/>
      <c r="AI166" s="155"/>
      <c r="AJ166" s="155"/>
      <c r="AK166" s="129"/>
      <c r="AL166" s="155"/>
      <c r="AM166" s="155"/>
      <c r="AN166" s="155"/>
      <c r="AO166" s="155"/>
      <c r="AP166" s="155"/>
      <c r="AQ166" s="155"/>
      <c r="AR166" s="155"/>
      <c r="AS166" s="158"/>
      <c r="AT166" s="158"/>
      <c r="AU166" s="155"/>
      <c r="AV166" s="155"/>
      <c r="AW166" s="155"/>
      <c r="AX166" s="155"/>
      <c r="AY166" s="155"/>
      <c r="AZ166" s="155"/>
      <c r="BA166" s="155"/>
      <c r="BB166" s="180"/>
      <c r="BC166" s="171"/>
      <c r="BD166" s="171"/>
      <c r="BE166" s="192"/>
      <c r="BF166" s="162"/>
      <c r="BG166" s="162"/>
      <c r="BH166" s="162"/>
      <c r="BM166" s="28"/>
      <c r="BN166" s="196"/>
    </row>
    <row r="167" spans="1:66" ht="15" hidden="1">
      <c r="A167" s="150"/>
      <c r="B167" s="153"/>
      <c r="C167" s="153"/>
      <c r="D167" s="153"/>
      <c r="E167" s="153"/>
      <c r="F167" s="153"/>
      <c r="G167" s="153"/>
      <c r="H167" s="131"/>
      <c r="I167" s="153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30"/>
      <c r="W167" s="156"/>
      <c r="X167" s="156"/>
      <c r="Y167" s="156"/>
      <c r="Z167" s="156"/>
      <c r="AA167" s="156"/>
      <c r="AB167" s="156"/>
      <c r="AC167" s="159"/>
      <c r="AD167" s="156"/>
      <c r="AE167" s="156"/>
      <c r="AF167" s="156"/>
      <c r="AG167" s="156"/>
      <c r="AH167" s="156"/>
      <c r="AI167" s="156"/>
      <c r="AJ167" s="156"/>
      <c r="AK167" s="130"/>
      <c r="AL167" s="156"/>
      <c r="AM167" s="156"/>
      <c r="AN167" s="156"/>
      <c r="AO167" s="156"/>
      <c r="AP167" s="156"/>
      <c r="AQ167" s="156"/>
      <c r="AR167" s="156"/>
      <c r="AS167" s="159"/>
      <c r="AT167" s="159"/>
      <c r="AU167" s="156"/>
      <c r="AV167" s="156"/>
      <c r="AW167" s="156"/>
      <c r="AX167" s="156"/>
      <c r="AY167" s="156"/>
      <c r="AZ167" s="156"/>
      <c r="BA167" s="156"/>
      <c r="BB167" s="181"/>
      <c r="BC167" s="172"/>
      <c r="BD167" s="172"/>
      <c r="BE167" s="193"/>
      <c r="BF167" s="163"/>
      <c r="BG167" s="163"/>
      <c r="BH167" s="163"/>
      <c r="BI167" s="29" t="s">
        <v>24</v>
      </c>
      <c r="BJ167" s="30" t="s">
        <v>25</v>
      </c>
      <c r="BK167" s="30" t="s">
        <v>26</v>
      </c>
      <c r="BL167" s="31" t="s">
        <v>27</v>
      </c>
      <c r="BM167" s="28"/>
      <c r="BN167" s="197"/>
    </row>
    <row r="168" spans="1:66" ht="15.75">
      <c r="A168" s="112">
        <v>1</v>
      </c>
      <c r="B168" s="56" t="s">
        <v>228</v>
      </c>
      <c r="C168" s="57"/>
      <c r="D168" s="56"/>
      <c r="E168" s="58"/>
      <c r="F168" s="59"/>
      <c r="G168" s="59"/>
      <c r="H168" s="59" t="s">
        <v>229</v>
      </c>
      <c r="I168" s="60">
        <v>2012</v>
      </c>
      <c r="J168" s="113">
        <v>13.77</v>
      </c>
      <c r="K168" s="114"/>
      <c r="L168" s="115"/>
      <c r="M168" s="116"/>
      <c r="N168" s="116"/>
      <c r="O168" s="116"/>
      <c r="P168" s="116"/>
      <c r="Q168" s="116"/>
      <c r="R168" s="116"/>
      <c r="S168" s="117">
        <v>13.19</v>
      </c>
      <c r="T168" s="118"/>
      <c r="U168" s="119"/>
      <c r="V168" s="120"/>
      <c r="W168" s="120"/>
      <c r="X168" s="120"/>
      <c r="Y168" s="120"/>
      <c r="Z168" s="120"/>
      <c r="AA168" s="120"/>
      <c r="AB168" s="121">
        <v>15.02</v>
      </c>
      <c r="AC168" s="118"/>
      <c r="AD168" s="122"/>
      <c r="AE168" s="120"/>
      <c r="AF168" s="120"/>
      <c r="AG168" s="120"/>
      <c r="AH168" s="120"/>
      <c r="AI168" s="121">
        <v>14.81</v>
      </c>
      <c r="AJ168" s="120"/>
      <c r="AK168" s="120"/>
      <c r="AL168" s="123"/>
      <c r="AM168" s="116"/>
      <c r="AN168" s="123"/>
      <c r="AO168" s="116"/>
      <c r="AP168" s="123"/>
      <c r="AQ168" s="116"/>
      <c r="AR168" s="117">
        <v>16.079999999999998</v>
      </c>
      <c r="AS168" s="118"/>
      <c r="AT168" s="124"/>
      <c r="AU168" s="125"/>
      <c r="AV168" s="125"/>
      <c r="AW168" s="125"/>
      <c r="AX168" s="125"/>
      <c r="AY168" s="125"/>
      <c r="AZ168" s="125"/>
      <c r="BA168" s="117">
        <v>14.7</v>
      </c>
      <c r="BB168" s="118">
        <v>30</v>
      </c>
      <c r="BC168" s="120">
        <f t="shared" ref="BC168:BC199" si="16">AVERAGE(AR168+BA168)/2</f>
        <v>15.389999999999999</v>
      </c>
      <c r="BD168" s="120">
        <f t="shared" ref="BD168:BD199" si="17">IF(BC168&gt;=10,60,AS168+BB168)</f>
        <v>60</v>
      </c>
      <c r="BE168" s="89">
        <f t="shared" ref="BE168:BE199" si="18">(J168+S168+AB168+AI168+AR168+BA168)/6</f>
        <v>14.595000000000001</v>
      </c>
      <c r="BF168" s="82"/>
      <c r="BG168" s="82"/>
      <c r="BH168" s="82"/>
      <c r="BI168" s="126">
        <f t="shared" ref="BI168:BI199" si="19">(BF168+BG168)/2</f>
        <v>0</v>
      </c>
      <c r="BJ168" s="126">
        <f t="shared" ref="BJ168:BJ199" si="20">BH168/4</f>
        <v>0</v>
      </c>
      <c r="BK168" s="126">
        <f t="shared" ref="BK168:BK199" si="21">BI168+BJ168</f>
        <v>0</v>
      </c>
      <c r="BL168" s="126">
        <f t="shared" ref="BL168:BL199" si="22">1-(0.04*BK168)</f>
        <v>1</v>
      </c>
      <c r="BM168" s="83">
        <f t="shared" ref="BM168:BM199" si="23">BL168*BE168</f>
        <v>14.595000000000001</v>
      </c>
      <c r="BN168" s="142" t="s">
        <v>312</v>
      </c>
    </row>
    <row r="169" spans="1:66" ht="15.75">
      <c r="A169" s="112">
        <v>2</v>
      </c>
      <c r="B169" s="56" t="s">
        <v>216</v>
      </c>
      <c r="C169" s="57"/>
      <c r="D169" s="56"/>
      <c r="E169" s="61"/>
      <c r="F169" s="59"/>
      <c r="G169" s="59"/>
      <c r="H169" s="59" t="s">
        <v>217</v>
      </c>
      <c r="I169" s="60">
        <v>2013</v>
      </c>
      <c r="J169" s="66">
        <v>11.19</v>
      </c>
      <c r="K169" s="67"/>
      <c r="L169" s="68"/>
      <c r="M169" s="69"/>
      <c r="N169" s="69"/>
      <c r="O169" s="69"/>
      <c r="P169" s="69"/>
      <c r="Q169" s="69"/>
      <c r="R169" s="69"/>
      <c r="S169" s="70">
        <v>12.89</v>
      </c>
      <c r="T169" s="71"/>
      <c r="U169" s="72"/>
      <c r="V169" s="73"/>
      <c r="W169" s="73"/>
      <c r="X169" s="73"/>
      <c r="Y169" s="73"/>
      <c r="Z169" s="73"/>
      <c r="AA169" s="73"/>
      <c r="AB169" s="74">
        <v>15.57</v>
      </c>
      <c r="AC169" s="71"/>
      <c r="AD169" s="75"/>
      <c r="AE169" s="73"/>
      <c r="AF169" s="73"/>
      <c r="AG169" s="73"/>
      <c r="AH169" s="73"/>
      <c r="AI169" s="74">
        <v>15.29</v>
      </c>
      <c r="AJ169" s="73"/>
      <c r="AK169" s="73"/>
      <c r="AL169" s="76"/>
      <c r="AM169" s="77"/>
      <c r="AN169" s="76"/>
      <c r="AO169" s="77"/>
      <c r="AP169" s="76"/>
      <c r="AQ169" s="77"/>
      <c r="AR169" s="70">
        <v>13.1</v>
      </c>
      <c r="AS169" s="71"/>
      <c r="AT169" s="78"/>
      <c r="AU169" s="69"/>
      <c r="AV169" s="69"/>
      <c r="AW169" s="69"/>
      <c r="AX169" s="69"/>
      <c r="AY169" s="69"/>
      <c r="AZ169" s="69"/>
      <c r="BA169" s="70">
        <v>13.18</v>
      </c>
      <c r="BB169" s="79">
        <v>30</v>
      </c>
      <c r="BC169" s="80">
        <f t="shared" si="16"/>
        <v>13.14</v>
      </c>
      <c r="BD169" s="80">
        <f t="shared" si="17"/>
        <v>60</v>
      </c>
      <c r="BE169" s="81">
        <f t="shared" si="18"/>
        <v>13.536666666666667</v>
      </c>
      <c r="BF169" s="84"/>
      <c r="BG169" s="84"/>
      <c r="BH169" s="84"/>
      <c r="BI169" s="84">
        <f t="shared" si="19"/>
        <v>0</v>
      </c>
      <c r="BJ169" s="84">
        <f t="shared" si="20"/>
        <v>0</v>
      </c>
      <c r="BK169" s="84">
        <f t="shared" si="21"/>
        <v>0</v>
      </c>
      <c r="BL169" s="84">
        <f t="shared" si="22"/>
        <v>1</v>
      </c>
      <c r="BM169" s="85">
        <f t="shared" si="23"/>
        <v>13.536666666666667</v>
      </c>
      <c r="BN169" s="142" t="s">
        <v>312</v>
      </c>
    </row>
    <row r="170" spans="1:66" ht="15.75">
      <c r="A170" s="112">
        <v>3</v>
      </c>
      <c r="B170" s="56" t="s">
        <v>302</v>
      </c>
      <c r="C170" s="57"/>
      <c r="D170" s="56"/>
      <c r="E170" s="61"/>
      <c r="F170" s="59"/>
      <c r="G170" s="59"/>
      <c r="H170" s="59" t="s">
        <v>303</v>
      </c>
      <c r="I170" s="60">
        <v>2007</v>
      </c>
      <c r="J170" s="66">
        <v>13.15</v>
      </c>
      <c r="K170" s="67"/>
      <c r="L170" s="68"/>
      <c r="M170" s="69"/>
      <c r="N170" s="69"/>
      <c r="O170" s="69"/>
      <c r="P170" s="69"/>
      <c r="Q170" s="69"/>
      <c r="R170" s="69"/>
      <c r="S170" s="70">
        <v>13.15</v>
      </c>
      <c r="T170" s="71"/>
      <c r="U170" s="72"/>
      <c r="V170" s="73"/>
      <c r="W170" s="73"/>
      <c r="X170" s="73"/>
      <c r="Y170" s="73"/>
      <c r="Z170" s="73"/>
      <c r="AA170" s="73"/>
      <c r="AB170" s="74">
        <v>13.15</v>
      </c>
      <c r="AC170" s="71"/>
      <c r="AD170" s="75"/>
      <c r="AE170" s="73"/>
      <c r="AF170" s="73"/>
      <c r="AG170" s="73"/>
      <c r="AH170" s="73"/>
      <c r="AI170" s="74">
        <v>13.15</v>
      </c>
      <c r="AJ170" s="73"/>
      <c r="AK170" s="73"/>
      <c r="AL170" s="76"/>
      <c r="AM170" s="77"/>
      <c r="AN170" s="76"/>
      <c r="AO170" s="77"/>
      <c r="AP170" s="76"/>
      <c r="AQ170" s="77"/>
      <c r="AR170" s="70">
        <v>12.87</v>
      </c>
      <c r="AS170" s="71"/>
      <c r="AT170" s="86"/>
      <c r="AU170" s="69"/>
      <c r="AV170" s="69"/>
      <c r="AW170" s="69"/>
      <c r="AX170" s="69"/>
      <c r="AY170" s="69"/>
      <c r="AZ170" s="69"/>
      <c r="BA170" s="70">
        <v>15.43</v>
      </c>
      <c r="BB170" s="79">
        <v>30</v>
      </c>
      <c r="BC170" s="80">
        <f t="shared" si="16"/>
        <v>14.149999999999999</v>
      </c>
      <c r="BD170" s="80">
        <f t="shared" si="17"/>
        <v>60</v>
      </c>
      <c r="BE170" s="81">
        <f t="shared" si="18"/>
        <v>13.483333333333334</v>
      </c>
      <c r="BF170" s="84"/>
      <c r="BG170" s="84"/>
      <c r="BH170" s="84"/>
      <c r="BI170" s="84">
        <f t="shared" si="19"/>
        <v>0</v>
      </c>
      <c r="BJ170" s="84">
        <f t="shared" si="20"/>
        <v>0</v>
      </c>
      <c r="BK170" s="84">
        <f t="shared" si="21"/>
        <v>0</v>
      </c>
      <c r="BL170" s="84">
        <f t="shared" si="22"/>
        <v>1</v>
      </c>
      <c r="BM170" s="85">
        <f t="shared" si="23"/>
        <v>13.483333333333334</v>
      </c>
      <c r="BN170" s="142" t="s">
        <v>312</v>
      </c>
    </row>
    <row r="171" spans="1:66" ht="15.75">
      <c r="A171" s="55">
        <v>4</v>
      </c>
      <c r="B171" s="133" t="s">
        <v>307</v>
      </c>
      <c r="C171" s="106"/>
      <c r="D171" s="56"/>
      <c r="E171" s="61"/>
      <c r="F171" s="59"/>
      <c r="G171" s="59"/>
      <c r="H171" s="107" t="s">
        <v>306</v>
      </c>
      <c r="I171" s="108">
        <v>1999</v>
      </c>
      <c r="J171" s="66">
        <v>12.48</v>
      </c>
      <c r="K171" s="67"/>
      <c r="L171" s="68"/>
      <c r="M171" s="69"/>
      <c r="N171" s="69"/>
      <c r="O171" s="69"/>
      <c r="P171" s="69"/>
      <c r="Q171" s="69"/>
      <c r="R171" s="69"/>
      <c r="S171" s="70">
        <v>12.48</v>
      </c>
      <c r="T171" s="71"/>
      <c r="U171" s="72"/>
      <c r="V171" s="73"/>
      <c r="W171" s="73"/>
      <c r="X171" s="73"/>
      <c r="Y171" s="73"/>
      <c r="Z171" s="73"/>
      <c r="AA171" s="73"/>
      <c r="AB171" s="74">
        <v>12.48</v>
      </c>
      <c r="AC171" s="71"/>
      <c r="AD171" s="75"/>
      <c r="AE171" s="73"/>
      <c r="AF171" s="73"/>
      <c r="AG171" s="73"/>
      <c r="AH171" s="73"/>
      <c r="AI171" s="74">
        <v>12.48</v>
      </c>
      <c r="AJ171" s="73"/>
      <c r="AK171" s="73"/>
      <c r="AL171" s="76"/>
      <c r="AM171" s="77"/>
      <c r="AN171" s="76"/>
      <c r="AO171" s="77"/>
      <c r="AP171" s="76"/>
      <c r="AQ171" s="77"/>
      <c r="AR171" s="70">
        <v>14.19</v>
      </c>
      <c r="AS171" s="71"/>
      <c r="AT171" s="86"/>
      <c r="AU171" s="69"/>
      <c r="AV171" s="69"/>
      <c r="AW171" s="69"/>
      <c r="AX171" s="69"/>
      <c r="AY171" s="69"/>
      <c r="AZ171" s="69"/>
      <c r="BA171" s="70">
        <v>16.78</v>
      </c>
      <c r="BB171" s="79">
        <v>30</v>
      </c>
      <c r="BC171" s="80">
        <f t="shared" si="16"/>
        <v>15.484999999999999</v>
      </c>
      <c r="BD171" s="80">
        <f t="shared" si="17"/>
        <v>60</v>
      </c>
      <c r="BE171" s="81">
        <f t="shared" si="18"/>
        <v>13.481666666666667</v>
      </c>
      <c r="BF171" s="84"/>
      <c r="BG171" s="84"/>
      <c r="BH171" s="84"/>
      <c r="BI171" s="84">
        <f t="shared" si="19"/>
        <v>0</v>
      </c>
      <c r="BJ171" s="84">
        <f t="shared" si="20"/>
        <v>0</v>
      </c>
      <c r="BK171" s="84">
        <f t="shared" si="21"/>
        <v>0</v>
      </c>
      <c r="BL171" s="84">
        <f t="shared" si="22"/>
        <v>1</v>
      </c>
      <c r="BM171" s="85">
        <f t="shared" si="23"/>
        <v>13.481666666666667</v>
      </c>
      <c r="BN171" s="142" t="s">
        <v>312</v>
      </c>
    </row>
    <row r="172" spans="1:66" ht="15">
      <c r="A172" s="55">
        <v>5</v>
      </c>
      <c r="B172" s="56" t="s">
        <v>241</v>
      </c>
      <c r="C172" s="57"/>
      <c r="D172" s="56"/>
      <c r="E172" s="61"/>
      <c r="F172" s="59"/>
      <c r="G172" s="59"/>
      <c r="H172" s="59" t="s">
        <v>93</v>
      </c>
      <c r="I172" s="60">
        <v>2013</v>
      </c>
      <c r="J172" s="66">
        <v>12.86</v>
      </c>
      <c r="K172" s="67"/>
      <c r="L172" s="68"/>
      <c r="M172" s="69"/>
      <c r="N172" s="69"/>
      <c r="O172" s="69"/>
      <c r="P172" s="69"/>
      <c r="Q172" s="69"/>
      <c r="R172" s="69"/>
      <c r="S172" s="70">
        <v>12.76</v>
      </c>
      <c r="T172" s="71"/>
      <c r="U172" s="72"/>
      <c r="V172" s="73"/>
      <c r="W172" s="73"/>
      <c r="X172" s="73"/>
      <c r="Y172" s="73"/>
      <c r="Z172" s="73"/>
      <c r="AA172" s="73"/>
      <c r="AB172" s="74">
        <v>14.12</v>
      </c>
      <c r="AC172" s="71"/>
      <c r="AD172" s="75"/>
      <c r="AE172" s="73"/>
      <c r="AF172" s="73"/>
      <c r="AG172" s="73"/>
      <c r="AH172" s="73"/>
      <c r="AI172" s="74">
        <v>13.92</v>
      </c>
      <c r="AJ172" s="73"/>
      <c r="AK172" s="73"/>
      <c r="AL172" s="76"/>
      <c r="AM172" s="77"/>
      <c r="AN172" s="76"/>
      <c r="AO172" s="77"/>
      <c r="AP172" s="76"/>
      <c r="AQ172" s="77"/>
      <c r="AR172" s="70">
        <v>13</v>
      </c>
      <c r="AS172" s="71"/>
      <c r="AT172" s="86"/>
      <c r="AU172" s="69"/>
      <c r="AV172" s="69"/>
      <c r="AW172" s="69"/>
      <c r="AX172" s="69"/>
      <c r="AY172" s="69"/>
      <c r="AZ172" s="69"/>
      <c r="BA172" s="70">
        <v>13.11</v>
      </c>
      <c r="BB172" s="79">
        <v>30</v>
      </c>
      <c r="BC172" s="80">
        <f t="shared" si="16"/>
        <v>13.055</v>
      </c>
      <c r="BD172" s="80">
        <f t="shared" si="17"/>
        <v>60</v>
      </c>
      <c r="BE172" s="81">
        <f t="shared" si="18"/>
        <v>13.295</v>
      </c>
      <c r="BF172" s="84"/>
      <c r="BG172" s="84"/>
      <c r="BH172" s="84"/>
      <c r="BI172" s="84">
        <f t="shared" si="19"/>
        <v>0</v>
      </c>
      <c r="BJ172" s="84">
        <f t="shared" si="20"/>
        <v>0</v>
      </c>
      <c r="BK172" s="84">
        <f t="shared" si="21"/>
        <v>0</v>
      </c>
      <c r="BL172" s="84">
        <f t="shared" si="22"/>
        <v>1</v>
      </c>
      <c r="BM172" s="85">
        <f t="shared" si="23"/>
        <v>13.295</v>
      </c>
      <c r="BN172" s="146"/>
    </row>
    <row r="173" spans="1:66" ht="15">
      <c r="A173" s="55">
        <v>6</v>
      </c>
      <c r="B173" s="56" t="s">
        <v>210</v>
      </c>
      <c r="C173" s="57"/>
      <c r="D173" s="56"/>
      <c r="E173" s="58"/>
      <c r="F173" s="56"/>
      <c r="G173" s="56"/>
      <c r="H173" s="56" t="s">
        <v>93</v>
      </c>
      <c r="I173" s="62">
        <v>2013</v>
      </c>
      <c r="J173" s="138">
        <v>12.54</v>
      </c>
      <c r="K173" s="114"/>
      <c r="L173" s="115"/>
      <c r="M173" s="139"/>
      <c r="N173" s="139"/>
      <c r="O173" s="139"/>
      <c r="P173" s="139"/>
      <c r="Q173" s="139"/>
      <c r="R173" s="139"/>
      <c r="S173" s="117">
        <v>12.68</v>
      </c>
      <c r="T173" s="118"/>
      <c r="U173" s="119"/>
      <c r="V173" s="120"/>
      <c r="W173" s="120"/>
      <c r="X173" s="120"/>
      <c r="Y173" s="120"/>
      <c r="Z173" s="120"/>
      <c r="AA173" s="120"/>
      <c r="AB173" s="121">
        <v>14.7</v>
      </c>
      <c r="AC173" s="118"/>
      <c r="AD173" s="122"/>
      <c r="AE173" s="120"/>
      <c r="AF173" s="120"/>
      <c r="AG173" s="120"/>
      <c r="AH173" s="120"/>
      <c r="AI173" s="121">
        <v>14</v>
      </c>
      <c r="AJ173" s="120"/>
      <c r="AK173" s="120"/>
      <c r="AL173" s="121"/>
      <c r="AM173" s="120"/>
      <c r="AN173" s="121"/>
      <c r="AO173" s="120"/>
      <c r="AP173" s="121"/>
      <c r="AQ173" s="120"/>
      <c r="AR173" s="117">
        <v>12</v>
      </c>
      <c r="AS173" s="118"/>
      <c r="AT173" s="122"/>
      <c r="AU173" s="139"/>
      <c r="AV173" s="139"/>
      <c r="AW173" s="139"/>
      <c r="AX173" s="139"/>
      <c r="AY173" s="139"/>
      <c r="AZ173" s="139"/>
      <c r="BA173" s="117">
        <v>13.41</v>
      </c>
      <c r="BB173" s="118">
        <v>30</v>
      </c>
      <c r="BC173" s="120">
        <f t="shared" si="16"/>
        <v>12.705</v>
      </c>
      <c r="BD173" s="120">
        <f t="shared" si="17"/>
        <v>60</v>
      </c>
      <c r="BE173" s="89">
        <f t="shared" si="18"/>
        <v>13.221666666666666</v>
      </c>
      <c r="BF173" s="82"/>
      <c r="BG173" s="82"/>
      <c r="BH173" s="82"/>
      <c r="BI173" s="126">
        <f t="shared" si="19"/>
        <v>0</v>
      </c>
      <c r="BJ173" s="126">
        <f t="shared" si="20"/>
        <v>0</v>
      </c>
      <c r="BK173" s="126">
        <f t="shared" si="21"/>
        <v>0</v>
      </c>
      <c r="BL173" s="126">
        <f t="shared" si="22"/>
        <v>1</v>
      </c>
      <c r="BM173" s="83">
        <f t="shared" si="23"/>
        <v>13.221666666666666</v>
      </c>
      <c r="BN173" s="146"/>
    </row>
    <row r="174" spans="1:66" ht="15">
      <c r="A174" s="55">
        <v>7</v>
      </c>
      <c r="B174" s="56" t="s">
        <v>212</v>
      </c>
      <c r="C174" s="57"/>
      <c r="D174" s="56"/>
      <c r="E174" s="58"/>
      <c r="F174" s="56"/>
      <c r="G174" s="56"/>
      <c r="H174" s="56" t="s">
        <v>213</v>
      </c>
      <c r="I174" s="62">
        <v>2013</v>
      </c>
      <c r="J174" s="87">
        <v>12.95</v>
      </c>
      <c r="K174" s="67"/>
      <c r="L174" s="68"/>
      <c r="M174" s="88"/>
      <c r="N174" s="88"/>
      <c r="O174" s="88"/>
      <c r="P174" s="88"/>
      <c r="Q174" s="88"/>
      <c r="R174" s="88"/>
      <c r="S174" s="70">
        <v>12.16</v>
      </c>
      <c r="T174" s="71"/>
      <c r="U174" s="72"/>
      <c r="V174" s="73"/>
      <c r="W174" s="73"/>
      <c r="X174" s="73"/>
      <c r="Y174" s="73"/>
      <c r="Z174" s="73"/>
      <c r="AA174" s="73"/>
      <c r="AB174" s="74">
        <v>13.72</v>
      </c>
      <c r="AC174" s="71"/>
      <c r="AD174" s="75"/>
      <c r="AE174" s="73"/>
      <c r="AF174" s="73"/>
      <c r="AG174" s="73"/>
      <c r="AH174" s="73"/>
      <c r="AI174" s="74">
        <v>13.75</v>
      </c>
      <c r="AJ174" s="73"/>
      <c r="AK174" s="73"/>
      <c r="AL174" s="74"/>
      <c r="AM174" s="73"/>
      <c r="AN174" s="74"/>
      <c r="AO174" s="73"/>
      <c r="AP174" s="74"/>
      <c r="AQ174" s="73"/>
      <c r="AR174" s="70">
        <v>12.33</v>
      </c>
      <c r="AS174" s="71"/>
      <c r="AT174" s="75"/>
      <c r="AU174" s="88"/>
      <c r="AV174" s="88"/>
      <c r="AW174" s="88"/>
      <c r="AX174" s="88"/>
      <c r="AY174" s="88"/>
      <c r="AZ174" s="88"/>
      <c r="BA174" s="70">
        <v>13.73</v>
      </c>
      <c r="BB174" s="79">
        <v>30</v>
      </c>
      <c r="BC174" s="80">
        <f t="shared" si="16"/>
        <v>13.030000000000001</v>
      </c>
      <c r="BD174" s="80">
        <f t="shared" si="17"/>
        <v>60</v>
      </c>
      <c r="BE174" s="89">
        <f t="shared" si="18"/>
        <v>13.106666666666667</v>
      </c>
      <c r="BF174" s="82"/>
      <c r="BG174" s="82"/>
      <c r="BH174" s="82"/>
      <c r="BI174" s="82">
        <f t="shared" si="19"/>
        <v>0</v>
      </c>
      <c r="BJ174" s="82">
        <f t="shared" si="20"/>
        <v>0</v>
      </c>
      <c r="BK174" s="82">
        <f t="shared" si="21"/>
        <v>0</v>
      </c>
      <c r="BL174" s="82">
        <f t="shared" si="22"/>
        <v>1</v>
      </c>
      <c r="BM174" s="83">
        <f t="shared" si="23"/>
        <v>13.106666666666667</v>
      </c>
      <c r="BN174" s="146"/>
    </row>
    <row r="175" spans="1:66" ht="15">
      <c r="A175" s="55">
        <v>8</v>
      </c>
      <c r="B175" s="56" t="s">
        <v>175</v>
      </c>
      <c r="C175" s="57"/>
      <c r="D175" s="56"/>
      <c r="E175" s="58"/>
      <c r="F175" s="56"/>
      <c r="G175" s="56"/>
      <c r="H175" s="56" t="s">
        <v>242</v>
      </c>
      <c r="I175" s="62">
        <v>2013</v>
      </c>
      <c r="J175" s="87">
        <v>12.34</v>
      </c>
      <c r="K175" s="67"/>
      <c r="L175" s="68"/>
      <c r="M175" s="88"/>
      <c r="N175" s="88"/>
      <c r="O175" s="88"/>
      <c r="P175" s="88"/>
      <c r="Q175" s="88"/>
      <c r="R175" s="88"/>
      <c r="S175" s="70">
        <v>11.88</v>
      </c>
      <c r="T175" s="71"/>
      <c r="U175" s="72"/>
      <c r="V175" s="73"/>
      <c r="W175" s="73"/>
      <c r="X175" s="73"/>
      <c r="Y175" s="73"/>
      <c r="Z175" s="73"/>
      <c r="AA175" s="73"/>
      <c r="AB175" s="74">
        <v>13.12</v>
      </c>
      <c r="AC175" s="71"/>
      <c r="AD175" s="75"/>
      <c r="AE175" s="73"/>
      <c r="AF175" s="73"/>
      <c r="AG175" s="73"/>
      <c r="AH175" s="73"/>
      <c r="AI175" s="74">
        <v>13.23</v>
      </c>
      <c r="AJ175" s="73"/>
      <c r="AK175" s="73"/>
      <c r="AL175" s="74"/>
      <c r="AM175" s="73"/>
      <c r="AN175" s="74"/>
      <c r="AO175" s="73"/>
      <c r="AP175" s="74"/>
      <c r="AQ175" s="73"/>
      <c r="AR175" s="70">
        <v>13.17</v>
      </c>
      <c r="AS175" s="71"/>
      <c r="AT175" s="75"/>
      <c r="AU175" s="88"/>
      <c r="AV175" s="88"/>
      <c r="AW175" s="88"/>
      <c r="AX175" s="88"/>
      <c r="AY175" s="88"/>
      <c r="AZ175" s="88"/>
      <c r="BA175" s="70">
        <v>13.36</v>
      </c>
      <c r="BB175" s="79">
        <v>30</v>
      </c>
      <c r="BC175" s="80">
        <f t="shared" si="16"/>
        <v>13.265000000000001</v>
      </c>
      <c r="BD175" s="80">
        <f t="shared" si="17"/>
        <v>60</v>
      </c>
      <c r="BE175" s="89">
        <f t="shared" si="18"/>
        <v>12.85</v>
      </c>
      <c r="BF175" s="82"/>
      <c r="BG175" s="82"/>
      <c r="BH175" s="82"/>
      <c r="BI175" s="82">
        <f t="shared" si="19"/>
        <v>0</v>
      </c>
      <c r="BJ175" s="82">
        <f t="shared" si="20"/>
        <v>0</v>
      </c>
      <c r="BK175" s="82">
        <f t="shared" si="21"/>
        <v>0</v>
      </c>
      <c r="BL175" s="82">
        <f t="shared" si="22"/>
        <v>1</v>
      </c>
      <c r="BM175" s="83">
        <f t="shared" si="23"/>
        <v>12.85</v>
      </c>
      <c r="BN175" s="146"/>
    </row>
    <row r="176" spans="1:66" ht="15">
      <c r="A176" s="55">
        <v>9</v>
      </c>
      <c r="B176" s="56" t="s">
        <v>165</v>
      </c>
      <c r="C176" s="57"/>
      <c r="D176" s="56"/>
      <c r="E176" s="58"/>
      <c r="F176" s="56"/>
      <c r="G176" s="63"/>
      <c r="H176" s="63" t="s">
        <v>166</v>
      </c>
      <c r="I176" s="64">
        <v>2013</v>
      </c>
      <c r="J176" s="87">
        <v>13</v>
      </c>
      <c r="K176" s="67"/>
      <c r="L176" s="68"/>
      <c r="M176" s="88"/>
      <c r="N176" s="88"/>
      <c r="O176" s="88"/>
      <c r="P176" s="88"/>
      <c r="Q176" s="88"/>
      <c r="R176" s="88"/>
      <c r="S176" s="70">
        <v>13.14</v>
      </c>
      <c r="T176" s="71"/>
      <c r="U176" s="72"/>
      <c r="V176" s="73"/>
      <c r="W176" s="73"/>
      <c r="X176" s="73"/>
      <c r="Y176" s="73"/>
      <c r="Z176" s="73"/>
      <c r="AA176" s="73"/>
      <c r="AB176" s="74">
        <v>13.58</v>
      </c>
      <c r="AC176" s="71"/>
      <c r="AD176" s="75"/>
      <c r="AE176" s="73"/>
      <c r="AF176" s="73"/>
      <c r="AG176" s="73"/>
      <c r="AH176" s="73"/>
      <c r="AI176" s="74">
        <v>13.62</v>
      </c>
      <c r="AJ176" s="73"/>
      <c r="AK176" s="73"/>
      <c r="AL176" s="74"/>
      <c r="AM176" s="73"/>
      <c r="AN176" s="74"/>
      <c r="AO176" s="73"/>
      <c r="AP176" s="74"/>
      <c r="AQ176" s="73"/>
      <c r="AR176" s="70">
        <v>11.74</v>
      </c>
      <c r="AS176" s="71"/>
      <c r="AT176" s="75"/>
      <c r="AU176" s="88"/>
      <c r="AV176" s="88"/>
      <c r="AW176" s="88"/>
      <c r="AX176" s="88"/>
      <c r="AY176" s="88"/>
      <c r="AZ176" s="88"/>
      <c r="BA176" s="70">
        <v>11.87</v>
      </c>
      <c r="BB176" s="79">
        <v>30</v>
      </c>
      <c r="BC176" s="80">
        <f t="shared" si="16"/>
        <v>11.805</v>
      </c>
      <c r="BD176" s="80">
        <f t="shared" si="17"/>
        <v>60</v>
      </c>
      <c r="BE176" s="89">
        <f t="shared" si="18"/>
        <v>12.825000000000001</v>
      </c>
      <c r="BF176" s="82"/>
      <c r="BG176" s="82"/>
      <c r="BH176" s="82"/>
      <c r="BI176" s="82">
        <f t="shared" si="19"/>
        <v>0</v>
      </c>
      <c r="BJ176" s="82">
        <f t="shared" si="20"/>
        <v>0</v>
      </c>
      <c r="BK176" s="82">
        <f t="shared" si="21"/>
        <v>0</v>
      </c>
      <c r="BL176" s="82">
        <f t="shared" si="22"/>
        <v>1</v>
      </c>
      <c r="BM176" s="83">
        <f t="shared" si="23"/>
        <v>12.825000000000001</v>
      </c>
      <c r="BN176" s="146"/>
    </row>
    <row r="177" spans="1:66" ht="15">
      <c r="A177" s="55">
        <v>10</v>
      </c>
      <c r="B177" s="56" t="s">
        <v>175</v>
      </c>
      <c r="C177" s="57"/>
      <c r="D177" s="56"/>
      <c r="E177" s="58"/>
      <c r="F177" s="56"/>
      <c r="G177" s="56"/>
      <c r="H177" s="56" t="s">
        <v>137</v>
      </c>
      <c r="I177" s="62">
        <v>2013</v>
      </c>
      <c r="J177" s="87">
        <v>10.99</v>
      </c>
      <c r="K177" s="67"/>
      <c r="L177" s="68"/>
      <c r="M177" s="88"/>
      <c r="N177" s="88"/>
      <c r="O177" s="88"/>
      <c r="P177" s="88"/>
      <c r="Q177" s="88"/>
      <c r="R177" s="88"/>
      <c r="S177" s="70">
        <v>11.08</v>
      </c>
      <c r="T177" s="71"/>
      <c r="U177" s="72"/>
      <c r="V177" s="73"/>
      <c r="W177" s="73"/>
      <c r="X177" s="73"/>
      <c r="Y177" s="73"/>
      <c r="Z177" s="73"/>
      <c r="AA177" s="73"/>
      <c r="AB177" s="74">
        <v>13.3</v>
      </c>
      <c r="AC177" s="71"/>
      <c r="AD177" s="75"/>
      <c r="AE177" s="73"/>
      <c r="AF177" s="73"/>
      <c r="AG177" s="73"/>
      <c r="AH177" s="73"/>
      <c r="AI177" s="74">
        <v>13.48</v>
      </c>
      <c r="AJ177" s="73"/>
      <c r="AK177" s="73"/>
      <c r="AL177" s="74"/>
      <c r="AM177" s="73"/>
      <c r="AN177" s="74"/>
      <c r="AO177" s="73"/>
      <c r="AP177" s="74"/>
      <c r="AQ177" s="73"/>
      <c r="AR177" s="70">
        <v>13.9</v>
      </c>
      <c r="AS177" s="71"/>
      <c r="AT177" s="75"/>
      <c r="AU177" s="88"/>
      <c r="AV177" s="88"/>
      <c r="AW177" s="88"/>
      <c r="AX177" s="88"/>
      <c r="AY177" s="88"/>
      <c r="AZ177" s="88"/>
      <c r="BA177" s="70">
        <v>13.68</v>
      </c>
      <c r="BB177" s="79">
        <v>30</v>
      </c>
      <c r="BC177" s="80">
        <f t="shared" si="16"/>
        <v>13.79</v>
      </c>
      <c r="BD177" s="80">
        <f t="shared" si="17"/>
        <v>60</v>
      </c>
      <c r="BE177" s="89">
        <f t="shared" si="18"/>
        <v>12.738333333333335</v>
      </c>
      <c r="BF177" s="82"/>
      <c r="BG177" s="82"/>
      <c r="BH177" s="82"/>
      <c r="BI177" s="82">
        <f t="shared" si="19"/>
        <v>0</v>
      </c>
      <c r="BJ177" s="82">
        <f t="shared" si="20"/>
        <v>0</v>
      </c>
      <c r="BK177" s="82">
        <f t="shared" si="21"/>
        <v>0</v>
      </c>
      <c r="BL177" s="82">
        <f t="shared" si="22"/>
        <v>1</v>
      </c>
      <c r="BM177" s="83">
        <f t="shared" si="23"/>
        <v>12.738333333333335</v>
      </c>
      <c r="BN177" s="146"/>
    </row>
    <row r="178" spans="1:66" ht="15">
      <c r="A178" s="55">
        <v>11</v>
      </c>
      <c r="B178" s="56" t="s">
        <v>173</v>
      </c>
      <c r="C178" s="57"/>
      <c r="D178" s="56"/>
      <c r="E178" s="58"/>
      <c r="F178" s="56"/>
      <c r="G178" s="56"/>
      <c r="H178" s="56" t="s">
        <v>174</v>
      </c>
      <c r="I178" s="62">
        <v>2013</v>
      </c>
      <c r="J178" s="87">
        <v>11.59</v>
      </c>
      <c r="K178" s="67"/>
      <c r="L178" s="68"/>
      <c r="M178" s="88"/>
      <c r="N178" s="88"/>
      <c r="O178" s="88"/>
      <c r="P178" s="88"/>
      <c r="Q178" s="88"/>
      <c r="R178" s="88"/>
      <c r="S178" s="70">
        <v>10.76</v>
      </c>
      <c r="T178" s="71"/>
      <c r="U178" s="72"/>
      <c r="V178" s="73"/>
      <c r="W178" s="73"/>
      <c r="X178" s="73"/>
      <c r="Y178" s="73"/>
      <c r="Z178" s="73"/>
      <c r="AA178" s="73"/>
      <c r="AB178" s="74">
        <v>14.42</v>
      </c>
      <c r="AC178" s="71"/>
      <c r="AD178" s="75"/>
      <c r="AE178" s="73"/>
      <c r="AF178" s="73"/>
      <c r="AG178" s="73"/>
      <c r="AH178" s="73"/>
      <c r="AI178" s="74">
        <v>14.85</v>
      </c>
      <c r="AJ178" s="73"/>
      <c r="AK178" s="73"/>
      <c r="AL178" s="74"/>
      <c r="AM178" s="73"/>
      <c r="AN178" s="74"/>
      <c r="AO178" s="73"/>
      <c r="AP178" s="74"/>
      <c r="AQ178" s="73"/>
      <c r="AR178" s="70">
        <v>11.58</v>
      </c>
      <c r="AS178" s="71"/>
      <c r="AT178" s="75"/>
      <c r="AU178" s="88"/>
      <c r="AV178" s="88"/>
      <c r="AW178" s="88"/>
      <c r="AX178" s="88"/>
      <c r="AY178" s="88"/>
      <c r="AZ178" s="88"/>
      <c r="BA178" s="70">
        <v>12.98</v>
      </c>
      <c r="BB178" s="79">
        <v>30</v>
      </c>
      <c r="BC178" s="80">
        <f t="shared" si="16"/>
        <v>12.280000000000001</v>
      </c>
      <c r="BD178" s="80">
        <f t="shared" si="17"/>
        <v>60</v>
      </c>
      <c r="BE178" s="89">
        <f t="shared" si="18"/>
        <v>12.696666666666667</v>
      </c>
      <c r="BF178" s="82"/>
      <c r="BG178" s="82"/>
      <c r="BH178" s="82"/>
      <c r="BI178" s="82">
        <f t="shared" si="19"/>
        <v>0</v>
      </c>
      <c r="BJ178" s="82">
        <f t="shared" si="20"/>
        <v>0</v>
      </c>
      <c r="BK178" s="82">
        <f t="shared" si="21"/>
        <v>0</v>
      </c>
      <c r="BL178" s="82">
        <f t="shared" si="22"/>
        <v>1</v>
      </c>
      <c r="BM178" s="83">
        <f t="shared" si="23"/>
        <v>12.696666666666667</v>
      </c>
      <c r="BN178" s="146"/>
    </row>
    <row r="179" spans="1:66" ht="15">
      <c r="A179" s="55">
        <v>12</v>
      </c>
      <c r="B179" s="56" t="s">
        <v>282</v>
      </c>
      <c r="C179" s="57"/>
      <c r="D179" s="56"/>
      <c r="E179" s="58"/>
      <c r="F179" s="56"/>
      <c r="G179" s="56"/>
      <c r="H179" s="56" t="s">
        <v>283</v>
      </c>
      <c r="I179" s="62">
        <v>2013</v>
      </c>
      <c r="J179" s="87">
        <v>12.45</v>
      </c>
      <c r="K179" s="67"/>
      <c r="L179" s="68"/>
      <c r="M179" s="88"/>
      <c r="N179" s="88"/>
      <c r="O179" s="88"/>
      <c r="P179" s="88"/>
      <c r="Q179" s="88"/>
      <c r="R179" s="88"/>
      <c r="S179" s="70">
        <v>12.16</v>
      </c>
      <c r="T179" s="71"/>
      <c r="U179" s="72"/>
      <c r="V179" s="73"/>
      <c r="W179" s="73"/>
      <c r="X179" s="73"/>
      <c r="Y179" s="73"/>
      <c r="Z179" s="73"/>
      <c r="AA179" s="73"/>
      <c r="AB179" s="74">
        <v>11.46</v>
      </c>
      <c r="AC179" s="71"/>
      <c r="AD179" s="75"/>
      <c r="AE179" s="73"/>
      <c r="AF179" s="73"/>
      <c r="AG179" s="73"/>
      <c r="AH179" s="73"/>
      <c r="AI179" s="74">
        <v>12.73</v>
      </c>
      <c r="AJ179" s="73"/>
      <c r="AK179" s="73"/>
      <c r="AL179" s="74"/>
      <c r="AM179" s="73"/>
      <c r="AN179" s="74"/>
      <c r="AO179" s="73"/>
      <c r="AP179" s="74"/>
      <c r="AQ179" s="73"/>
      <c r="AR179" s="70">
        <v>12.69</v>
      </c>
      <c r="AS179" s="71"/>
      <c r="AT179" s="75"/>
      <c r="AU179" s="88"/>
      <c r="AV179" s="88"/>
      <c r="AW179" s="88"/>
      <c r="AX179" s="88"/>
      <c r="AY179" s="88"/>
      <c r="AZ179" s="88"/>
      <c r="BA179" s="70">
        <v>13.41</v>
      </c>
      <c r="BB179" s="79">
        <v>30</v>
      </c>
      <c r="BC179" s="80">
        <f t="shared" si="16"/>
        <v>13.05</v>
      </c>
      <c r="BD179" s="80">
        <f t="shared" si="17"/>
        <v>60</v>
      </c>
      <c r="BE179" s="89">
        <f t="shared" si="18"/>
        <v>12.483333333333333</v>
      </c>
      <c r="BF179" s="82"/>
      <c r="BG179" s="82"/>
      <c r="BH179" s="82"/>
      <c r="BI179" s="82">
        <f t="shared" si="19"/>
        <v>0</v>
      </c>
      <c r="BJ179" s="82">
        <f t="shared" si="20"/>
        <v>0</v>
      </c>
      <c r="BK179" s="82">
        <f t="shared" si="21"/>
        <v>0</v>
      </c>
      <c r="BL179" s="82">
        <f t="shared" si="22"/>
        <v>1</v>
      </c>
      <c r="BM179" s="83">
        <f t="shared" si="23"/>
        <v>12.483333333333333</v>
      </c>
      <c r="BN179" s="146"/>
    </row>
    <row r="180" spans="1:66" ht="15">
      <c r="A180" s="55">
        <v>13</v>
      </c>
      <c r="B180" s="56" t="s">
        <v>202</v>
      </c>
      <c r="C180" s="57"/>
      <c r="D180" s="56"/>
      <c r="E180" s="58"/>
      <c r="F180" s="56"/>
      <c r="G180" s="56"/>
      <c r="H180" s="56" t="s">
        <v>203</v>
      </c>
      <c r="I180" s="62">
        <v>2013</v>
      </c>
      <c r="J180" s="87">
        <v>13.38</v>
      </c>
      <c r="K180" s="67"/>
      <c r="L180" s="68"/>
      <c r="M180" s="88"/>
      <c r="N180" s="88"/>
      <c r="O180" s="88"/>
      <c r="P180" s="88"/>
      <c r="Q180" s="88"/>
      <c r="R180" s="88"/>
      <c r="S180" s="70">
        <v>12.32</v>
      </c>
      <c r="T180" s="71"/>
      <c r="U180" s="72"/>
      <c r="V180" s="73"/>
      <c r="W180" s="73"/>
      <c r="X180" s="73"/>
      <c r="Y180" s="73"/>
      <c r="Z180" s="73"/>
      <c r="AA180" s="73"/>
      <c r="AB180" s="74">
        <v>11.92</v>
      </c>
      <c r="AC180" s="71"/>
      <c r="AD180" s="75"/>
      <c r="AE180" s="73"/>
      <c r="AF180" s="73"/>
      <c r="AG180" s="73"/>
      <c r="AH180" s="73"/>
      <c r="AI180" s="74">
        <v>12.27</v>
      </c>
      <c r="AJ180" s="73"/>
      <c r="AK180" s="73"/>
      <c r="AL180" s="74"/>
      <c r="AM180" s="73"/>
      <c r="AN180" s="74"/>
      <c r="AO180" s="73"/>
      <c r="AP180" s="74"/>
      <c r="AQ180" s="73"/>
      <c r="AR180" s="70">
        <v>12.26</v>
      </c>
      <c r="AS180" s="71"/>
      <c r="AT180" s="75"/>
      <c r="AU180" s="88"/>
      <c r="AV180" s="88"/>
      <c r="AW180" s="88"/>
      <c r="AX180" s="88"/>
      <c r="AY180" s="88"/>
      <c r="AZ180" s="88"/>
      <c r="BA180" s="70">
        <v>12.12</v>
      </c>
      <c r="BB180" s="79">
        <v>30</v>
      </c>
      <c r="BC180" s="80">
        <f t="shared" si="16"/>
        <v>12.19</v>
      </c>
      <c r="BD180" s="80">
        <f t="shared" si="17"/>
        <v>60</v>
      </c>
      <c r="BE180" s="89">
        <f t="shared" si="18"/>
        <v>12.378333333333332</v>
      </c>
      <c r="BF180" s="82"/>
      <c r="BG180" s="82"/>
      <c r="BH180" s="82"/>
      <c r="BI180" s="82">
        <f t="shared" si="19"/>
        <v>0</v>
      </c>
      <c r="BJ180" s="82">
        <f t="shared" si="20"/>
        <v>0</v>
      </c>
      <c r="BK180" s="82">
        <f t="shared" si="21"/>
        <v>0</v>
      </c>
      <c r="BL180" s="82">
        <f t="shared" si="22"/>
        <v>1</v>
      </c>
      <c r="BM180" s="83">
        <f t="shared" si="23"/>
        <v>12.378333333333332</v>
      </c>
      <c r="BN180" s="146"/>
    </row>
    <row r="181" spans="1:66" ht="15">
      <c r="A181" s="55">
        <v>14</v>
      </c>
      <c r="B181" s="56" t="s">
        <v>214</v>
      </c>
      <c r="C181" s="57"/>
      <c r="D181" s="56"/>
      <c r="E181" s="58"/>
      <c r="F181" s="56"/>
      <c r="G181" s="63"/>
      <c r="H181" s="63" t="s">
        <v>215</v>
      </c>
      <c r="I181" s="64">
        <v>2013</v>
      </c>
      <c r="J181" s="87">
        <v>10.5</v>
      </c>
      <c r="K181" s="67"/>
      <c r="L181" s="68"/>
      <c r="M181" s="88"/>
      <c r="N181" s="88"/>
      <c r="O181" s="88"/>
      <c r="P181" s="88"/>
      <c r="Q181" s="88"/>
      <c r="R181" s="88"/>
      <c r="S181" s="70">
        <v>11.86</v>
      </c>
      <c r="T181" s="71"/>
      <c r="U181" s="72"/>
      <c r="V181" s="73"/>
      <c r="W181" s="73"/>
      <c r="X181" s="73"/>
      <c r="Y181" s="73"/>
      <c r="Z181" s="73"/>
      <c r="AA181" s="73"/>
      <c r="AB181" s="74">
        <v>14.48</v>
      </c>
      <c r="AC181" s="71"/>
      <c r="AD181" s="75"/>
      <c r="AE181" s="73"/>
      <c r="AF181" s="73"/>
      <c r="AG181" s="73"/>
      <c r="AH181" s="73"/>
      <c r="AI181" s="74">
        <v>13.06</v>
      </c>
      <c r="AJ181" s="73"/>
      <c r="AK181" s="73"/>
      <c r="AL181" s="74"/>
      <c r="AM181" s="73"/>
      <c r="AN181" s="74"/>
      <c r="AO181" s="73"/>
      <c r="AP181" s="74"/>
      <c r="AQ181" s="73"/>
      <c r="AR181" s="70">
        <v>11.69</v>
      </c>
      <c r="AS181" s="71"/>
      <c r="AT181" s="75"/>
      <c r="AU181" s="88"/>
      <c r="AV181" s="88"/>
      <c r="AW181" s="88"/>
      <c r="AX181" s="88"/>
      <c r="AY181" s="88"/>
      <c r="AZ181" s="88"/>
      <c r="BA181" s="70">
        <v>12.3</v>
      </c>
      <c r="BB181" s="79">
        <v>30</v>
      </c>
      <c r="BC181" s="80">
        <f t="shared" si="16"/>
        <v>11.995000000000001</v>
      </c>
      <c r="BD181" s="80">
        <f t="shared" si="17"/>
        <v>60</v>
      </c>
      <c r="BE181" s="89">
        <f t="shared" si="18"/>
        <v>12.315</v>
      </c>
      <c r="BF181" s="82"/>
      <c r="BG181" s="82"/>
      <c r="BH181" s="82"/>
      <c r="BI181" s="82">
        <f t="shared" si="19"/>
        <v>0</v>
      </c>
      <c r="BJ181" s="82">
        <f t="shared" si="20"/>
        <v>0</v>
      </c>
      <c r="BK181" s="82">
        <f t="shared" si="21"/>
        <v>0</v>
      </c>
      <c r="BL181" s="82">
        <f t="shared" si="22"/>
        <v>1</v>
      </c>
      <c r="BM181" s="83">
        <f t="shared" si="23"/>
        <v>12.315</v>
      </c>
      <c r="BN181" s="146"/>
    </row>
    <row r="182" spans="1:66" ht="15">
      <c r="A182" s="112">
        <v>15</v>
      </c>
      <c r="B182" s="56" t="s">
        <v>230</v>
      </c>
      <c r="C182" s="57"/>
      <c r="D182" s="56"/>
      <c r="E182" s="58"/>
      <c r="F182" s="59"/>
      <c r="G182" s="59"/>
      <c r="H182" s="59" t="s">
        <v>231</v>
      </c>
      <c r="I182" s="60">
        <v>2013</v>
      </c>
      <c r="J182" s="113">
        <v>9.57</v>
      </c>
      <c r="K182" s="114"/>
      <c r="L182" s="115"/>
      <c r="M182" s="125"/>
      <c r="N182" s="125"/>
      <c r="O182" s="125"/>
      <c r="P182" s="125"/>
      <c r="Q182" s="125"/>
      <c r="R182" s="125"/>
      <c r="S182" s="117">
        <v>10.43</v>
      </c>
      <c r="T182" s="118"/>
      <c r="U182" s="119"/>
      <c r="V182" s="120"/>
      <c r="W182" s="120"/>
      <c r="X182" s="120"/>
      <c r="Y182" s="120"/>
      <c r="Z182" s="120"/>
      <c r="AA182" s="120"/>
      <c r="AB182" s="121">
        <v>12.69</v>
      </c>
      <c r="AC182" s="118"/>
      <c r="AD182" s="122"/>
      <c r="AE182" s="120"/>
      <c r="AF182" s="120"/>
      <c r="AG182" s="120"/>
      <c r="AH182" s="120"/>
      <c r="AI182" s="121">
        <v>12.3</v>
      </c>
      <c r="AJ182" s="120"/>
      <c r="AK182" s="120"/>
      <c r="AL182" s="123"/>
      <c r="AM182" s="116"/>
      <c r="AN182" s="123"/>
      <c r="AO182" s="116"/>
      <c r="AP182" s="123"/>
      <c r="AQ182" s="116"/>
      <c r="AR182" s="117">
        <v>14.73</v>
      </c>
      <c r="AS182" s="118"/>
      <c r="AT182" s="124"/>
      <c r="AU182" s="125"/>
      <c r="AV182" s="125"/>
      <c r="AW182" s="125"/>
      <c r="AX182" s="125"/>
      <c r="AY182" s="125"/>
      <c r="AZ182" s="125"/>
      <c r="BA182" s="117">
        <v>14.44</v>
      </c>
      <c r="BB182" s="118">
        <v>30</v>
      </c>
      <c r="BC182" s="120">
        <f t="shared" si="16"/>
        <v>14.585000000000001</v>
      </c>
      <c r="BD182" s="120">
        <f t="shared" si="17"/>
        <v>60</v>
      </c>
      <c r="BE182" s="89">
        <f t="shared" si="18"/>
        <v>12.36</v>
      </c>
      <c r="BF182" s="82"/>
      <c r="BG182" s="82"/>
      <c r="BH182" s="82">
        <v>1</v>
      </c>
      <c r="BI182" s="126">
        <f t="shared" si="19"/>
        <v>0</v>
      </c>
      <c r="BJ182" s="126">
        <f t="shared" si="20"/>
        <v>0.25</v>
      </c>
      <c r="BK182" s="126">
        <f t="shared" si="21"/>
        <v>0.25</v>
      </c>
      <c r="BL182" s="126">
        <f t="shared" si="22"/>
        <v>0.99</v>
      </c>
      <c r="BM182" s="83">
        <f t="shared" si="23"/>
        <v>12.2364</v>
      </c>
      <c r="BN182" s="146"/>
    </row>
    <row r="183" spans="1:66" ht="15">
      <c r="A183" s="112">
        <v>16</v>
      </c>
      <c r="B183" s="56" t="s">
        <v>175</v>
      </c>
      <c r="C183" s="57"/>
      <c r="D183" s="56"/>
      <c r="E183" s="61"/>
      <c r="F183" s="59"/>
      <c r="G183" s="59"/>
      <c r="H183" s="59" t="s">
        <v>129</v>
      </c>
      <c r="I183" s="60">
        <v>2013</v>
      </c>
      <c r="J183" s="66">
        <v>11.52</v>
      </c>
      <c r="K183" s="67"/>
      <c r="L183" s="68"/>
      <c r="M183" s="69"/>
      <c r="N183" s="69"/>
      <c r="O183" s="69"/>
      <c r="P183" s="69"/>
      <c r="Q183" s="69"/>
      <c r="R183" s="69"/>
      <c r="S183" s="70">
        <v>10.56</v>
      </c>
      <c r="T183" s="71"/>
      <c r="U183" s="72"/>
      <c r="V183" s="73"/>
      <c r="W183" s="73"/>
      <c r="X183" s="73"/>
      <c r="Y183" s="73"/>
      <c r="Z183" s="73"/>
      <c r="AA183" s="73"/>
      <c r="AB183" s="74">
        <v>12.38</v>
      </c>
      <c r="AC183" s="71"/>
      <c r="AD183" s="75"/>
      <c r="AE183" s="73"/>
      <c r="AF183" s="73"/>
      <c r="AG183" s="73"/>
      <c r="AH183" s="73"/>
      <c r="AI183" s="74">
        <v>12.77</v>
      </c>
      <c r="AJ183" s="73"/>
      <c r="AK183" s="73"/>
      <c r="AL183" s="76"/>
      <c r="AM183" s="77"/>
      <c r="AN183" s="76"/>
      <c r="AO183" s="77"/>
      <c r="AP183" s="76"/>
      <c r="AQ183" s="77"/>
      <c r="AR183" s="70">
        <v>12.46</v>
      </c>
      <c r="AS183" s="71"/>
      <c r="AT183" s="78"/>
      <c r="AU183" s="69"/>
      <c r="AV183" s="69"/>
      <c r="AW183" s="69"/>
      <c r="AX183" s="69"/>
      <c r="AY183" s="69"/>
      <c r="AZ183" s="69"/>
      <c r="BA183" s="70">
        <v>12.66</v>
      </c>
      <c r="BB183" s="79">
        <v>30</v>
      </c>
      <c r="BC183" s="80">
        <f t="shared" si="16"/>
        <v>12.56</v>
      </c>
      <c r="BD183" s="80">
        <f t="shared" si="17"/>
        <v>60</v>
      </c>
      <c r="BE183" s="81">
        <f t="shared" si="18"/>
        <v>12.058333333333335</v>
      </c>
      <c r="BF183" s="84"/>
      <c r="BG183" s="84"/>
      <c r="BH183" s="84"/>
      <c r="BI183" s="84">
        <f t="shared" si="19"/>
        <v>0</v>
      </c>
      <c r="BJ183" s="84">
        <f t="shared" si="20"/>
        <v>0</v>
      </c>
      <c r="BK183" s="84">
        <f t="shared" si="21"/>
        <v>0</v>
      </c>
      <c r="BL183" s="84">
        <f t="shared" si="22"/>
        <v>1</v>
      </c>
      <c r="BM183" s="85">
        <f t="shared" si="23"/>
        <v>12.058333333333335</v>
      </c>
      <c r="BN183" s="146"/>
    </row>
    <row r="184" spans="1:66" ht="15">
      <c r="A184" s="112">
        <v>17</v>
      </c>
      <c r="B184" s="56" t="s">
        <v>284</v>
      </c>
      <c r="C184" s="57"/>
      <c r="D184" s="56"/>
      <c r="E184" s="61"/>
      <c r="F184" s="59"/>
      <c r="G184" s="59"/>
      <c r="H184" s="59" t="s">
        <v>285</v>
      </c>
      <c r="I184" s="60">
        <v>2012</v>
      </c>
      <c r="J184" s="66">
        <v>13.52</v>
      </c>
      <c r="K184" s="67"/>
      <c r="L184" s="68"/>
      <c r="M184" s="69"/>
      <c r="N184" s="69"/>
      <c r="O184" s="69"/>
      <c r="P184" s="69"/>
      <c r="Q184" s="69"/>
      <c r="R184" s="69"/>
      <c r="S184" s="70">
        <v>11.78</v>
      </c>
      <c r="T184" s="71"/>
      <c r="U184" s="72"/>
      <c r="V184" s="73"/>
      <c r="W184" s="73"/>
      <c r="X184" s="73"/>
      <c r="Y184" s="73"/>
      <c r="Z184" s="73"/>
      <c r="AA184" s="73"/>
      <c r="AB184" s="74">
        <v>12.33</v>
      </c>
      <c r="AC184" s="71"/>
      <c r="AD184" s="75"/>
      <c r="AE184" s="73"/>
      <c r="AF184" s="73"/>
      <c r="AG184" s="73"/>
      <c r="AH184" s="73"/>
      <c r="AI184" s="74">
        <v>10.46</v>
      </c>
      <c r="AJ184" s="73"/>
      <c r="AK184" s="73"/>
      <c r="AL184" s="76"/>
      <c r="AM184" s="77"/>
      <c r="AN184" s="76"/>
      <c r="AO184" s="77"/>
      <c r="AP184" s="76"/>
      <c r="AQ184" s="77"/>
      <c r="AR184" s="70">
        <v>11.03</v>
      </c>
      <c r="AS184" s="71"/>
      <c r="AT184" s="86"/>
      <c r="AU184" s="69"/>
      <c r="AV184" s="69"/>
      <c r="AW184" s="69"/>
      <c r="AX184" s="69"/>
      <c r="AY184" s="69"/>
      <c r="AZ184" s="69"/>
      <c r="BA184" s="70">
        <v>13.11</v>
      </c>
      <c r="BB184" s="79">
        <v>30</v>
      </c>
      <c r="BC184" s="80">
        <f t="shared" si="16"/>
        <v>12.07</v>
      </c>
      <c r="BD184" s="80">
        <f t="shared" si="17"/>
        <v>60</v>
      </c>
      <c r="BE184" s="81">
        <f t="shared" si="18"/>
        <v>12.038333333333332</v>
      </c>
      <c r="BF184" s="84"/>
      <c r="BG184" s="84"/>
      <c r="BH184" s="84"/>
      <c r="BI184" s="84">
        <f t="shared" si="19"/>
        <v>0</v>
      </c>
      <c r="BJ184" s="84">
        <f t="shared" si="20"/>
        <v>0</v>
      </c>
      <c r="BK184" s="84">
        <f t="shared" si="21"/>
        <v>0</v>
      </c>
      <c r="BL184" s="84">
        <f t="shared" si="22"/>
        <v>1</v>
      </c>
      <c r="BM184" s="85">
        <f t="shared" si="23"/>
        <v>12.038333333333332</v>
      </c>
      <c r="BN184" s="146"/>
    </row>
    <row r="185" spans="1:66" ht="15">
      <c r="A185" s="55">
        <v>18</v>
      </c>
      <c r="B185" s="56" t="s">
        <v>211</v>
      </c>
      <c r="C185" s="57"/>
      <c r="D185" s="56"/>
      <c r="E185" s="61"/>
      <c r="F185" s="59"/>
      <c r="G185" s="59"/>
      <c r="H185" s="59" t="s">
        <v>158</v>
      </c>
      <c r="I185" s="60">
        <v>2013</v>
      </c>
      <c r="J185" s="113">
        <v>10.75</v>
      </c>
      <c r="K185" s="114"/>
      <c r="L185" s="115"/>
      <c r="M185" s="125"/>
      <c r="N185" s="125"/>
      <c r="O185" s="125"/>
      <c r="P185" s="125"/>
      <c r="Q185" s="125"/>
      <c r="R185" s="125"/>
      <c r="S185" s="117">
        <v>10.36</v>
      </c>
      <c r="T185" s="118"/>
      <c r="U185" s="119"/>
      <c r="V185" s="120"/>
      <c r="W185" s="120"/>
      <c r="X185" s="120"/>
      <c r="Y185" s="120"/>
      <c r="Z185" s="120"/>
      <c r="AA185" s="120"/>
      <c r="AB185" s="121">
        <v>13.03</v>
      </c>
      <c r="AC185" s="118"/>
      <c r="AD185" s="122"/>
      <c r="AE185" s="120"/>
      <c r="AF185" s="120"/>
      <c r="AG185" s="120"/>
      <c r="AH185" s="120"/>
      <c r="AI185" s="121">
        <v>13.25</v>
      </c>
      <c r="AJ185" s="120"/>
      <c r="AK185" s="120"/>
      <c r="AL185" s="123"/>
      <c r="AM185" s="116"/>
      <c r="AN185" s="123"/>
      <c r="AO185" s="116"/>
      <c r="AP185" s="123"/>
      <c r="AQ185" s="116"/>
      <c r="AR185" s="117">
        <v>11.79</v>
      </c>
      <c r="AS185" s="118"/>
      <c r="AT185" s="128"/>
      <c r="AU185" s="125"/>
      <c r="AV185" s="125"/>
      <c r="AW185" s="125"/>
      <c r="AX185" s="125"/>
      <c r="AY185" s="125"/>
      <c r="AZ185" s="125"/>
      <c r="BA185" s="117">
        <v>11.73</v>
      </c>
      <c r="BB185" s="118">
        <v>30</v>
      </c>
      <c r="BC185" s="120">
        <f t="shared" si="16"/>
        <v>11.76</v>
      </c>
      <c r="BD185" s="120">
        <f t="shared" si="17"/>
        <v>60</v>
      </c>
      <c r="BE185" s="81">
        <f t="shared" si="18"/>
        <v>11.818333333333333</v>
      </c>
      <c r="BF185" s="84"/>
      <c r="BG185" s="84"/>
      <c r="BH185" s="84"/>
      <c r="BI185" s="127">
        <f t="shared" si="19"/>
        <v>0</v>
      </c>
      <c r="BJ185" s="127">
        <f t="shared" si="20"/>
        <v>0</v>
      </c>
      <c r="BK185" s="127">
        <f t="shared" si="21"/>
        <v>0</v>
      </c>
      <c r="BL185" s="127">
        <f t="shared" si="22"/>
        <v>1</v>
      </c>
      <c r="BM185" s="85">
        <f t="shared" si="23"/>
        <v>11.818333333333333</v>
      </c>
      <c r="BN185" s="146"/>
    </row>
    <row r="186" spans="1:66" ht="15">
      <c r="A186" s="55">
        <v>19</v>
      </c>
      <c r="B186" s="56" t="s">
        <v>157</v>
      </c>
      <c r="C186" s="57"/>
      <c r="D186" s="56"/>
      <c r="E186" s="61"/>
      <c r="F186" s="59"/>
      <c r="G186" s="59"/>
      <c r="H186" s="59" t="s">
        <v>158</v>
      </c>
      <c r="I186" s="60">
        <v>2013</v>
      </c>
      <c r="J186" s="113">
        <v>11.42</v>
      </c>
      <c r="K186" s="114"/>
      <c r="L186" s="115"/>
      <c r="M186" s="125"/>
      <c r="N186" s="125"/>
      <c r="O186" s="125"/>
      <c r="P186" s="125"/>
      <c r="Q186" s="125"/>
      <c r="R186" s="125"/>
      <c r="S186" s="117">
        <v>11.11</v>
      </c>
      <c r="T186" s="118"/>
      <c r="U186" s="119"/>
      <c r="V186" s="120"/>
      <c r="W186" s="120"/>
      <c r="X186" s="120"/>
      <c r="Y186" s="120"/>
      <c r="Z186" s="120"/>
      <c r="AA186" s="120"/>
      <c r="AB186" s="121">
        <v>12.85</v>
      </c>
      <c r="AC186" s="118"/>
      <c r="AD186" s="122"/>
      <c r="AE186" s="120"/>
      <c r="AF186" s="120"/>
      <c r="AG186" s="120"/>
      <c r="AH186" s="120"/>
      <c r="AI186" s="121">
        <v>12.67</v>
      </c>
      <c r="AJ186" s="120"/>
      <c r="AK186" s="120"/>
      <c r="AL186" s="123"/>
      <c r="AM186" s="116"/>
      <c r="AN186" s="123"/>
      <c r="AO186" s="116"/>
      <c r="AP186" s="123"/>
      <c r="AQ186" s="116"/>
      <c r="AR186" s="117">
        <v>11.74</v>
      </c>
      <c r="AS186" s="118"/>
      <c r="AT186" s="128"/>
      <c r="AU186" s="125"/>
      <c r="AV186" s="125"/>
      <c r="AW186" s="125"/>
      <c r="AX186" s="125"/>
      <c r="AY186" s="125"/>
      <c r="AZ186" s="125"/>
      <c r="BA186" s="117">
        <v>10.130000000000001</v>
      </c>
      <c r="BB186" s="118">
        <v>30</v>
      </c>
      <c r="BC186" s="120">
        <f t="shared" si="16"/>
        <v>10.935</v>
      </c>
      <c r="BD186" s="120">
        <f t="shared" si="17"/>
        <v>60</v>
      </c>
      <c r="BE186" s="81">
        <f t="shared" si="18"/>
        <v>11.653333333333334</v>
      </c>
      <c r="BF186" s="84"/>
      <c r="BG186" s="84"/>
      <c r="BH186" s="84"/>
      <c r="BI186" s="127">
        <f t="shared" si="19"/>
        <v>0</v>
      </c>
      <c r="BJ186" s="127">
        <f t="shared" si="20"/>
        <v>0</v>
      </c>
      <c r="BK186" s="127">
        <f t="shared" si="21"/>
        <v>0</v>
      </c>
      <c r="BL186" s="127">
        <f t="shared" si="22"/>
        <v>1</v>
      </c>
      <c r="BM186" s="85">
        <f t="shared" si="23"/>
        <v>11.653333333333334</v>
      </c>
      <c r="BN186" s="146"/>
    </row>
    <row r="187" spans="1:66" ht="15">
      <c r="A187" s="55">
        <v>20</v>
      </c>
      <c r="B187" s="56" t="s">
        <v>274</v>
      </c>
      <c r="C187" s="57"/>
      <c r="D187" s="56"/>
      <c r="E187" s="58"/>
      <c r="F187" s="56"/>
      <c r="G187" s="56"/>
      <c r="H187" s="56" t="s">
        <v>93</v>
      </c>
      <c r="I187" s="62">
        <v>2013</v>
      </c>
      <c r="J187" s="87">
        <v>10.81</v>
      </c>
      <c r="K187" s="67"/>
      <c r="L187" s="68"/>
      <c r="M187" s="88"/>
      <c r="N187" s="88"/>
      <c r="O187" s="88"/>
      <c r="P187" s="88"/>
      <c r="Q187" s="88"/>
      <c r="R187" s="88"/>
      <c r="S187" s="70">
        <v>11.7</v>
      </c>
      <c r="T187" s="71"/>
      <c r="U187" s="72"/>
      <c r="V187" s="73"/>
      <c r="W187" s="73"/>
      <c r="X187" s="73"/>
      <c r="Y187" s="73"/>
      <c r="Z187" s="73"/>
      <c r="AA187" s="73"/>
      <c r="AB187" s="74">
        <v>10.6</v>
      </c>
      <c r="AC187" s="71"/>
      <c r="AD187" s="75"/>
      <c r="AE187" s="73"/>
      <c r="AF187" s="73"/>
      <c r="AG187" s="73"/>
      <c r="AH187" s="73"/>
      <c r="AI187" s="74">
        <v>10.63</v>
      </c>
      <c r="AJ187" s="73"/>
      <c r="AK187" s="73"/>
      <c r="AL187" s="74"/>
      <c r="AM187" s="73"/>
      <c r="AN187" s="74"/>
      <c r="AO187" s="73"/>
      <c r="AP187" s="74"/>
      <c r="AQ187" s="73"/>
      <c r="AR187" s="70">
        <v>12.42</v>
      </c>
      <c r="AS187" s="71"/>
      <c r="AT187" s="75"/>
      <c r="AU187" s="88"/>
      <c r="AV187" s="88"/>
      <c r="AW187" s="88"/>
      <c r="AX187" s="88"/>
      <c r="AY187" s="88"/>
      <c r="AZ187" s="88"/>
      <c r="BA187" s="70">
        <v>13.7</v>
      </c>
      <c r="BB187" s="79">
        <v>30</v>
      </c>
      <c r="BC187" s="80">
        <f t="shared" si="16"/>
        <v>13.059999999999999</v>
      </c>
      <c r="BD187" s="80">
        <f t="shared" si="17"/>
        <v>60</v>
      </c>
      <c r="BE187" s="89">
        <f t="shared" si="18"/>
        <v>11.643333333333333</v>
      </c>
      <c r="BF187" s="82"/>
      <c r="BG187" s="82"/>
      <c r="BH187" s="82"/>
      <c r="BI187" s="82">
        <f t="shared" si="19"/>
        <v>0</v>
      </c>
      <c r="BJ187" s="82">
        <f t="shared" si="20"/>
        <v>0</v>
      </c>
      <c r="BK187" s="82">
        <f t="shared" si="21"/>
        <v>0</v>
      </c>
      <c r="BL187" s="82">
        <f t="shared" si="22"/>
        <v>1</v>
      </c>
      <c r="BM187" s="83">
        <f t="shared" si="23"/>
        <v>11.643333333333333</v>
      </c>
      <c r="BN187" s="146"/>
    </row>
    <row r="188" spans="1:66" ht="15">
      <c r="A188" s="55">
        <v>21</v>
      </c>
      <c r="B188" s="56" t="s">
        <v>248</v>
      </c>
      <c r="C188" s="57"/>
      <c r="D188" s="56"/>
      <c r="E188" s="58"/>
      <c r="F188" s="56"/>
      <c r="G188" s="56"/>
      <c r="H188" s="56" t="s">
        <v>249</v>
      </c>
      <c r="I188" s="62">
        <v>2013</v>
      </c>
      <c r="J188" s="138">
        <v>10.199999999999999</v>
      </c>
      <c r="K188" s="114"/>
      <c r="L188" s="115"/>
      <c r="M188" s="139"/>
      <c r="N188" s="139"/>
      <c r="O188" s="139"/>
      <c r="P188" s="139"/>
      <c r="Q188" s="139"/>
      <c r="R188" s="139"/>
      <c r="S188" s="117">
        <v>10.210000000000001</v>
      </c>
      <c r="T188" s="118"/>
      <c r="U188" s="119"/>
      <c r="V188" s="120"/>
      <c r="W188" s="120"/>
      <c r="X188" s="120"/>
      <c r="Y188" s="120"/>
      <c r="Z188" s="120"/>
      <c r="AA188" s="120"/>
      <c r="AB188" s="121">
        <v>12.25</v>
      </c>
      <c r="AC188" s="118"/>
      <c r="AD188" s="122"/>
      <c r="AE188" s="120"/>
      <c r="AF188" s="120"/>
      <c r="AG188" s="120"/>
      <c r="AH188" s="120"/>
      <c r="AI188" s="121">
        <v>13.38</v>
      </c>
      <c r="AJ188" s="120"/>
      <c r="AK188" s="120"/>
      <c r="AL188" s="121"/>
      <c r="AM188" s="120"/>
      <c r="AN188" s="121"/>
      <c r="AO188" s="120"/>
      <c r="AP188" s="121"/>
      <c r="AQ188" s="120"/>
      <c r="AR188" s="117">
        <v>12.27</v>
      </c>
      <c r="AS188" s="118"/>
      <c r="AT188" s="122"/>
      <c r="AU188" s="139"/>
      <c r="AV188" s="139"/>
      <c r="AW188" s="139"/>
      <c r="AX188" s="139"/>
      <c r="AY188" s="139"/>
      <c r="AZ188" s="139"/>
      <c r="BA188" s="117">
        <v>11.5</v>
      </c>
      <c r="BB188" s="118">
        <v>30</v>
      </c>
      <c r="BC188" s="120">
        <f t="shared" si="16"/>
        <v>11.885</v>
      </c>
      <c r="BD188" s="120">
        <f t="shared" si="17"/>
        <v>60</v>
      </c>
      <c r="BE188" s="89">
        <f t="shared" si="18"/>
        <v>11.635</v>
      </c>
      <c r="BF188" s="82"/>
      <c r="BG188" s="82"/>
      <c r="BH188" s="82"/>
      <c r="BI188" s="126">
        <f t="shared" si="19"/>
        <v>0</v>
      </c>
      <c r="BJ188" s="126">
        <f t="shared" si="20"/>
        <v>0</v>
      </c>
      <c r="BK188" s="126">
        <f t="shared" si="21"/>
        <v>0</v>
      </c>
      <c r="BL188" s="126">
        <f t="shared" si="22"/>
        <v>1</v>
      </c>
      <c r="BM188" s="83">
        <f t="shared" si="23"/>
        <v>11.635</v>
      </c>
      <c r="BN188" s="146"/>
    </row>
    <row r="189" spans="1:66" ht="15">
      <c r="A189" s="55">
        <v>22</v>
      </c>
      <c r="B189" s="56" t="s">
        <v>247</v>
      </c>
      <c r="C189" s="56"/>
      <c r="D189" s="56"/>
      <c r="E189" s="58"/>
      <c r="F189" s="63"/>
      <c r="G189" s="63"/>
      <c r="H189" s="63" t="s">
        <v>235</v>
      </c>
      <c r="I189" s="64">
        <v>2013</v>
      </c>
      <c r="J189" s="87">
        <v>10.51</v>
      </c>
      <c r="K189" s="67"/>
      <c r="L189" s="68"/>
      <c r="M189" s="88"/>
      <c r="N189" s="88"/>
      <c r="O189" s="88"/>
      <c r="P189" s="88"/>
      <c r="Q189" s="88"/>
      <c r="R189" s="88"/>
      <c r="S189" s="70">
        <v>10.75</v>
      </c>
      <c r="T189" s="71"/>
      <c r="U189" s="72"/>
      <c r="V189" s="73"/>
      <c r="W189" s="73"/>
      <c r="X189" s="73"/>
      <c r="Y189" s="73"/>
      <c r="Z189" s="73"/>
      <c r="AA189" s="73"/>
      <c r="AB189" s="74">
        <v>11.82</v>
      </c>
      <c r="AC189" s="71"/>
      <c r="AD189" s="75"/>
      <c r="AE189" s="73"/>
      <c r="AF189" s="73"/>
      <c r="AG189" s="73"/>
      <c r="AH189" s="73"/>
      <c r="AI189" s="74">
        <v>12.69</v>
      </c>
      <c r="AJ189" s="73"/>
      <c r="AK189" s="73"/>
      <c r="AL189" s="74"/>
      <c r="AM189" s="73"/>
      <c r="AN189" s="74"/>
      <c r="AO189" s="73"/>
      <c r="AP189" s="74"/>
      <c r="AQ189" s="73"/>
      <c r="AR189" s="70">
        <v>11.69</v>
      </c>
      <c r="AS189" s="71"/>
      <c r="AT189" s="75"/>
      <c r="AU189" s="88"/>
      <c r="AV189" s="88"/>
      <c r="AW189" s="88"/>
      <c r="AX189" s="88"/>
      <c r="AY189" s="88"/>
      <c r="AZ189" s="88"/>
      <c r="BA189" s="70">
        <v>12.27</v>
      </c>
      <c r="BB189" s="79">
        <v>30</v>
      </c>
      <c r="BC189" s="80">
        <f t="shared" si="16"/>
        <v>11.98</v>
      </c>
      <c r="BD189" s="80">
        <f t="shared" si="17"/>
        <v>60</v>
      </c>
      <c r="BE189" s="89">
        <f t="shared" si="18"/>
        <v>11.621666666666664</v>
      </c>
      <c r="BF189" s="82"/>
      <c r="BG189" s="82"/>
      <c r="BH189" s="82"/>
      <c r="BI189" s="82">
        <f t="shared" si="19"/>
        <v>0</v>
      </c>
      <c r="BJ189" s="82">
        <f t="shared" si="20"/>
        <v>0</v>
      </c>
      <c r="BK189" s="82">
        <f t="shared" si="21"/>
        <v>0</v>
      </c>
      <c r="BL189" s="82">
        <f t="shared" si="22"/>
        <v>1</v>
      </c>
      <c r="BM189" s="83">
        <f t="shared" si="23"/>
        <v>11.621666666666664</v>
      </c>
      <c r="BN189" s="146"/>
    </row>
    <row r="190" spans="1:66" ht="15">
      <c r="A190" s="55">
        <v>23</v>
      </c>
      <c r="B190" s="56" t="s">
        <v>208</v>
      </c>
      <c r="C190" s="57"/>
      <c r="D190" s="56"/>
      <c r="E190" s="58"/>
      <c r="F190" s="56"/>
      <c r="G190" s="56"/>
      <c r="H190" s="56" t="s">
        <v>209</v>
      </c>
      <c r="I190" s="62">
        <v>2012</v>
      </c>
      <c r="J190" s="138">
        <v>9.6300000000000008</v>
      </c>
      <c r="K190" s="114"/>
      <c r="L190" s="115"/>
      <c r="M190" s="120"/>
      <c r="N190" s="120"/>
      <c r="O190" s="120"/>
      <c r="P190" s="120"/>
      <c r="Q190" s="120"/>
      <c r="R190" s="120"/>
      <c r="S190" s="117">
        <v>10.37</v>
      </c>
      <c r="T190" s="118"/>
      <c r="U190" s="119"/>
      <c r="V190" s="120"/>
      <c r="W190" s="120"/>
      <c r="X190" s="120"/>
      <c r="Y190" s="120"/>
      <c r="Z190" s="120"/>
      <c r="AA190" s="120"/>
      <c r="AB190" s="121">
        <v>11.02</v>
      </c>
      <c r="AC190" s="118"/>
      <c r="AD190" s="122"/>
      <c r="AE190" s="120"/>
      <c r="AF190" s="120"/>
      <c r="AG190" s="120"/>
      <c r="AH190" s="120"/>
      <c r="AI190" s="121">
        <v>15.38</v>
      </c>
      <c r="AJ190" s="120"/>
      <c r="AK190" s="120"/>
      <c r="AL190" s="121"/>
      <c r="AM190" s="120"/>
      <c r="AN190" s="121"/>
      <c r="AO190" s="120"/>
      <c r="AP190" s="121"/>
      <c r="AQ190" s="120"/>
      <c r="AR190" s="117">
        <v>12.67</v>
      </c>
      <c r="AS190" s="118"/>
      <c r="AT190" s="122"/>
      <c r="AU190" s="139"/>
      <c r="AV190" s="139"/>
      <c r="AW190" s="139"/>
      <c r="AX190" s="139"/>
      <c r="AY190" s="139"/>
      <c r="AZ190" s="139"/>
      <c r="BA190" s="117">
        <v>12.73</v>
      </c>
      <c r="BB190" s="118">
        <v>30</v>
      </c>
      <c r="BC190" s="120">
        <f t="shared" si="16"/>
        <v>12.7</v>
      </c>
      <c r="BD190" s="120">
        <f t="shared" si="17"/>
        <v>60</v>
      </c>
      <c r="BE190" s="89">
        <f t="shared" si="18"/>
        <v>11.966666666666667</v>
      </c>
      <c r="BF190" s="82">
        <v>1</v>
      </c>
      <c r="BG190" s="82"/>
      <c r="BH190" s="82">
        <v>1</v>
      </c>
      <c r="BI190" s="126">
        <f t="shared" si="19"/>
        <v>0.5</v>
      </c>
      <c r="BJ190" s="126">
        <f t="shared" si="20"/>
        <v>0.25</v>
      </c>
      <c r="BK190" s="126">
        <f t="shared" si="21"/>
        <v>0.75</v>
      </c>
      <c r="BL190" s="126">
        <f t="shared" si="22"/>
        <v>0.97</v>
      </c>
      <c r="BM190" s="83">
        <f t="shared" si="23"/>
        <v>11.607666666666667</v>
      </c>
      <c r="BN190" s="146"/>
    </row>
    <row r="191" spans="1:66" ht="15">
      <c r="A191" s="55">
        <v>24</v>
      </c>
      <c r="B191" s="56" t="s">
        <v>177</v>
      </c>
      <c r="C191" s="57"/>
      <c r="D191" s="56"/>
      <c r="E191" s="58"/>
      <c r="F191" s="56"/>
      <c r="G191" s="56"/>
      <c r="H191" s="56" t="s">
        <v>178</v>
      </c>
      <c r="I191" s="62">
        <v>2013</v>
      </c>
      <c r="J191" s="87">
        <v>9.61</v>
      </c>
      <c r="K191" s="67"/>
      <c r="L191" s="68"/>
      <c r="M191" s="88"/>
      <c r="N191" s="88"/>
      <c r="O191" s="88"/>
      <c r="P191" s="88"/>
      <c r="Q191" s="88"/>
      <c r="R191" s="88"/>
      <c r="S191" s="70">
        <v>11.05</v>
      </c>
      <c r="T191" s="71"/>
      <c r="U191" s="72"/>
      <c r="V191" s="73"/>
      <c r="W191" s="73"/>
      <c r="X191" s="73"/>
      <c r="Y191" s="73"/>
      <c r="Z191" s="73"/>
      <c r="AA191" s="73"/>
      <c r="AB191" s="74">
        <v>13.35</v>
      </c>
      <c r="AC191" s="71"/>
      <c r="AD191" s="75"/>
      <c r="AE191" s="73"/>
      <c r="AF191" s="73"/>
      <c r="AG191" s="73"/>
      <c r="AH191" s="73"/>
      <c r="AI191" s="74">
        <v>12.19</v>
      </c>
      <c r="AJ191" s="73"/>
      <c r="AK191" s="73"/>
      <c r="AL191" s="74"/>
      <c r="AM191" s="73"/>
      <c r="AN191" s="74"/>
      <c r="AO191" s="73"/>
      <c r="AP191" s="74"/>
      <c r="AQ191" s="73"/>
      <c r="AR191" s="70">
        <v>11.44</v>
      </c>
      <c r="AS191" s="71"/>
      <c r="AT191" s="75"/>
      <c r="AU191" s="88"/>
      <c r="AV191" s="88"/>
      <c r="AW191" s="88"/>
      <c r="AX191" s="88"/>
      <c r="AY191" s="88"/>
      <c r="AZ191" s="88"/>
      <c r="BA191" s="70">
        <v>11.91</v>
      </c>
      <c r="BB191" s="79">
        <v>30</v>
      </c>
      <c r="BC191" s="80">
        <f t="shared" si="16"/>
        <v>11.675000000000001</v>
      </c>
      <c r="BD191" s="80">
        <f t="shared" si="17"/>
        <v>60</v>
      </c>
      <c r="BE191" s="89">
        <f t="shared" si="18"/>
        <v>11.591666666666667</v>
      </c>
      <c r="BF191" s="82"/>
      <c r="BG191" s="82"/>
      <c r="BH191" s="82"/>
      <c r="BI191" s="82">
        <f t="shared" si="19"/>
        <v>0</v>
      </c>
      <c r="BJ191" s="82">
        <f t="shared" si="20"/>
        <v>0</v>
      </c>
      <c r="BK191" s="82">
        <f t="shared" si="21"/>
        <v>0</v>
      </c>
      <c r="BL191" s="82">
        <f t="shared" si="22"/>
        <v>1</v>
      </c>
      <c r="BM191" s="83">
        <f t="shared" si="23"/>
        <v>11.591666666666667</v>
      </c>
      <c r="BN191" s="146"/>
    </row>
    <row r="192" spans="1:66" ht="15">
      <c r="A192" s="55">
        <v>25</v>
      </c>
      <c r="B192" s="56" t="s">
        <v>288</v>
      </c>
      <c r="C192" s="56"/>
      <c r="D192" s="56"/>
      <c r="E192" s="58"/>
      <c r="F192" s="63"/>
      <c r="G192" s="63"/>
      <c r="H192" s="63" t="s">
        <v>289</v>
      </c>
      <c r="I192" s="64">
        <v>2013</v>
      </c>
      <c r="J192" s="87">
        <v>9.91</v>
      </c>
      <c r="K192" s="67"/>
      <c r="L192" s="68"/>
      <c r="M192" s="88"/>
      <c r="N192" s="88"/>
      <c r="O192" s="88"/>
      <c r="P192" s="88"/>
      <c r="Q192" s="88"/>
      <c r="R192" s="88"/>
      <c r="S192" s="70">
        <v>11.37</v>
      </c>
      <c r="T192" s="71"/>
      <c r="U192" s="72"/>
      <c r="V192" s="73"/>
      <c r="W192" s="73"/>
      <c r="X192" s="73"/>
      <c r="Y192" s="73"/>
      <c r="Z192" s="73"/>
      <c r="AA192" s="73"/>
      <c r="AB192" s="74">
        <v>11.07</v>
      </c>
      <c r="AC192" s="71"/>
      <c r="AD192" s="75"/>
      <c r="AE192" s="73"/>
      <c r="AF192" s="73"/>
      <c r="AG192" s="73"/>
      <c r="AH192" s="73"/>
      <c r="AI192" s="74">
        <v>9.81</v>
      </c>
      <c r="AJ192" s="73"/>
      <c r="AK192" s="73"/>
      <c r="AL192" s="74"/>
      <c r="AM192" s="73"/>
      <c r="AN192" s="74"/>
      <c r="AO192" s="73"/>
      <c r="AP192" s="74"/>
      <c r="AQ192" s="73"/>
      <c r="AR192" s="70">
        <v>12.41</v>
      </c>
      <c r="AS192" s="71"/>
      <c r="AT192" s="75"/>
      <c r="AU192" s="88"/>
      <c r="AV192" s="88"/>
      <c r="AW192" s="88"/>
      <c r="AX192" s="88"/>
      <c r="AY192" s="88"/>
      <c r="AZ192" s="88"/>
      <c r="BA192" s="70">
        <v>13.1</v>
      </c>
      <c r="BB192" s="79">
        <v>30</v>
      </c>
      <c r="BC192" s="80">
        <f t="shared" si="16"/>
        <v>12.754999999999999</v>
      </c>
      <c r="BD192" s="80">
        <f t="shared" si="17"/>
        <v>60</v>
      </c>
      <c r="BE192" s="89">
        <f t="shared" si="18"/>
        <v>11.278333333333334</v>
      </c>
      <c r="BF192" s="82"/>
      <c r="BG192" s="82"/>
      <c r="BH192" s="82"/>
      <c r="BI192" s="82">
        <f t="shared" si="19"/>
        <v>0</v>
      </c>
      <c r="BJ192" s="82">
        <f t="shared" si="20"/>
        <v>0</v>
      </c>
      <c r="BK192" s="82">
        <f t="shared" si="21"/>
        <v>0</v>
      </c>
      <c r="BL192" s="82">
        <f t="shared" si="22"/>
        <v>1</v>
      </c>
      <c r="BM192" s="83">
        <f t="shared" si="23"/>
        <v>11.278333333333334</v>
      </c>
      <c r="BN192" s="146"/>
    </row>
    <row r="193" spans="1:66" ht="15">
      <c r="A193" s="55">
        <v>26</v>
      </c>
      <c r="B193" s="56" t="s">
        <v>196</v>
      </c>
      <c r="C193" s="56"/>
      <c r="D193" s="56"/>
      <c r="E193" s="58"/>
      <c r="F193" s="63"/>
      <c r="G193" s="56"/>
      <c r="H193" s="56" t="s">
        <v>197</v>
      </c>
      <c r="I193" s="62">
        <v>2004</v>
      </c>
      <c r="J193" s="87">
        <v>10.93</v>
      </c>
      <c r="K193" s="67"/>
      <c r="L193" s="68"/>
      <c r="M193" s="88"/>
      <c r="N193" s="88"/>
      <c r="O193" s="88"/>
      <c r="P193" s="88"/>
      <c r="Q193" s="88"/>
      <c r="R193" s="88"/>
      <c r="S193" s="70">
        <v>11.57</v>
      </c>
      <c r="T193" s="71"/>
      <c r="U193" s="72"/>
      <c r="V193" s="73"/>
      <c r="W193" s="73"/>
      <c r="X193" s="73"/>
      <c r="Y193" s="73"/>
      <c r="Z193" s="73"/>
      <c r="AA193" s="73"/>
      <c r="AB193" s="74">
        <v>11.13</v>
      </c>
      <c r="AC193" s="71"/>
      <c r="AD193" s="75"/>
      <c r="AE193" s="73"/>
      <c r="AF193" s="73"/>
      <c r="AG193" s="73"/>
      <c r="AH193" s="73"/>
      <c r="AI193" s="74">
        <v>10.27</v>
      </c>
      <c r="AJ193" s="73"/>
      <c r="AK193" s="73"/>
      <c r="AL193" s="74"/>
      <c r="AM193" s="73"/>
      <c r="AN193" s="74"/>
      <c r="AO193" s="73"/>
      <c r="AP193" s="74"/>
      <c r="AQ193" s="73"/>
      <c r="AR193" s="70">
        <v>11.2</v>
      </c>
      <c r="AS193" s="71"/>
      <c r="AT193" s="75"/>
      <c r="AU193" s="88"/>
      <c r="AV193" s="88"/>
      <c r="AW193" s="88"/>
      <c r="AX193" s="88"/>
      <c r="AY193" s="88"/>
      <c r="AZ193" s="88"/>
      <c r="BA193" s="70">
        <v>12.27</v>
      </c>
      <c r="BB193" s="79">
        <v>30</v>
      </c>
      <c r="BC193" s="80">
        <f t="shared" si="16"/>
        <v>11.734999999999999</v>
      </c>
      <c r="BD193" s="80">
        <f t="shared" si="17"/>
        <v>60</v>
      </c>
      <c r="BE193" s="89">
        <f t="shared" si="18"/>
        <v>11.228333333333333</v>
      </c>
      <c r="BF193" s="82"/>
      <c r="BG193" s="82"/>
      <c r="BH193" s="82"/>
      <c r="BI193" s="90">
        <f t="shared" si="19"/>
        <v>0</v>
      </c>
      <c r="BJ193" s="90">
        <f t="shared" si="20"/>
        <v>0</v>
      </c>
      <c r="BK193" s="90">
        <f t="shared" si="21"/>
        <v>0</v>
      </c>
      <c r="BL193" s="90">
        <f t="shared" si="22"/>
        <v>1</v>
      </c>
      <c r="BM193" s="83">
        <f t="shared" si="23"/>
        <v>11.228333333333333</v>
      </c>
      <c r="BN193" s="146"/>
    </row>
    <row r="194" spans="1:66" ht="15">
      <c r="A194" s="55">
        <v>27</v>
      </c>
      <c r="B194" s="56" t="s">
        <v>159</v>
      </c>
      <c r="C194" s="57"/>
      <c r="D194" s="56"/>
      <c r="E194" s="58"/>
      <c r="F194" s="56"/>
      <c r="G194" s="56"/>
      <c r="H194" s="56" t="s">
        <v>160</v>
      </c>
      <c r="I194" s="62">
        <v>2013</v>
      </c>
      <c r="J194" s="138">
        <v>9.8800000000000008</v>
      </c>
      <c r="K194" s="114"/>
      <c r="L194" s="115"/>
      <c r="M194" s="139"/>
      <c r="N194" s="139"/>
      <c r="O194" s="139"/>
      <c r="P194" s="139"/>
      <c r="Q194" s="139"/>
      <c r="R194" s="139"/>
      <c r="S194" s="117">
        <v>10.63</v>
      </c>
      <c r="T194" s="118"/>
      <c r="U194" s="119"/>
      <c r="V194" s="120"/>
      <c r="W194" s="120"/>
      <c r="X194" s="120"/>
      <c r="Y194" s="120"/>
      <c r="Z194" s="120"/>
      <c r="AA194" s="120"/>
      <c r="AB194" s="121">
        <v>11.49</v>
      </c>
      <c r="AC194" s="118"/>
      <c r="AD194" s="122"/>
      <c r="AE194" s="120"/>
      <c r="AF194" s="120"/>
      <c r="AG194" s="120"/>
      <c r="AH194" s="120"/>
      <c r="AI194" s="121">
        <v>11.04</v>
      </c>
      <c r="AJ194" s="120"/>
      <c r="AK194" s="120"/>
      <c r="AL194" s="121"/>
      <c r="AM194" s="120"/>
      <c r="AN194" s="121"/>
      <c r="AO194" s="120"/>
      <c r="AP194" s="121"/>
      <c r="AQ194" s="120"/>
      <c r="AR194" s="117">
        <v>11.01</v>
      </c>
      <c r="AS194" s="118"/>
      <c r="AT194" s="122"/>
      <c r="AU194" s="139"/>
      <c r="AV194" s="139"/>
      <c r="AW194" s="139"/>
      <c r="AX194" s="139"/>
      <c r="AY194" s="139"/>
      <c r="AZ194" s="139"/>
      <c r="BA194" s="117">
        <v>12.92</v>
      </c>
      <c r="BB194" s="118">
        <v>30</v>
      </c>
      <c r="BC194" s="120">
        <f t="shared" si="16"/>
        <v>11.965</v>
      </c>
      <c r="BD194" s="120">
        <f t="shared" si="17"/>
        <v>60</v>
      </c>
      <c r="BE194" s="89">
        <f t="shared" si="18"/>
        <v>11.161666666666667</v>
      </c>
      <c r="BF194" s="82"/>
      <c r="BG194" s="82"/>
      <c r="BH194" s="82"/>
      <c r="BI194" s="126">
        <f t="shared" si="19"/>
        <v>0</v>
      </c>
      <c r="BJ194" s="126">
        <f t="shared" si="20"/>
        <v>0</v>
      </c>
      <c r="BK194" s="126">
        <f t="shared" si="21"/>
        <v>0</v>
      </c>
      <c r="BL194" s="126">
        <f t="shared" si="22"/>
        <v>1</v>
      </c>
      <c r="BM194" s="83">
        <f t="shared" si="23"/>
        <v>11.161666666666667</v>
      </c>
      <c r="BN194" s="146"/>
    </row>
    <row r="195" spans="1:66" ht="15">
      <c r="A195" s="55">
        <v>28</v>
      </c>
      <c r="B195" s="56" t="s">
        <v>167</v>
      </c>
      <c r="C195" s="57"/>
      <c r="D195" s="56"/>
      <c r="E195" s="58"/>
      <c r="F195" s="56"/>
      <c r="G195" s="56"/>
      <c r="H195" s="56" t="s">
        <v>168</v>
      </c>
      <c r="I195" s="62">
        <v>2013</v>
      </c>
      <c r="J195" s="87">
        <v>10.220000000000001</v>
      </c>
      <c r="K195" s="67"/>
      <c r="L195" s="68"/>
      <c r="M195" s="88"/>
      <c r="N195" s="88"/>
      <c r="O195" s="88"/>
      <c r="P195" s="88"/>
      <c r="Q195" s="88"/>
      <c r="R195" s="88"/>
      <c r="S195" s="70">
        <v>10.63</v>
      </c>
      <c r="T195" s="71"/>
      <c r="U195" s="72"/>
      <c r="V195" s="73"/>
      <c r="W195" s="73"/>
      <c r="X195" s="73"/>
      <c r="Y195" s="73"/>
      <c r="Z195" s="73"/>
      <c r="AA195" s="73"/>
      <c r="AB195" s="74">
        <v>12</v>
      </c>
      <c r="AC195" s="71"/>
      <c r="AD195" s="75"/>
      <c r="AE195" s="73"/>
      <c r="AF195" s="73"/>
      <c r="AG195" s="73"/>
      <c r="AH195" s="73"/>
      <c r="AI195" s="74">
        <v>12.08</v>
      </c>
      <c r="AJ195" s="73"/>
      <c r="AK195" s="73"/>
      <c r="AL195" s="74"/>
      <c r="AM195" s="73"/>
      <c r="AN195" s="74"/>
      <c r="AO195" s="73"/>
      <c r="AP195" s="74"/>
      <c r="AQ195" s="73"/>
      <c r="AR195" s="70">
        <v>10.96</v>
      </c>
      <c r="AS195" s="71"/>
      <c r="AT195" s="75"/>
      <c r="AU195" s="88"/>
      <c r="AV195" s="88"/>
      <c r="AW195" s="88"/>
      <c r="AX195" s="88"/>
      <c r="AY195" s="88"/>
      <c r="AZ195" s="88"/>
      <c r="BA195" s="70">
        <v>11.48</v>
      </c>
      <c r="BB195" s="79">
        <v>30</v>
      </c>
      <c r="BC195" s="80">
        <f t="shared" si="16"/>
        <v>11.22</v>
      </c>
      <c r="BD195" s="80">
        <f t="shared" si="17"/>
        <v>60</v>
      </c>
      <c r="BE195" s="89">
        <f t="shared" si="18"/>
        <v>11.228333333333333</v>
      </c>
      <c r="BF195" s="82"/>
      <c r="BG195" s="82"/>
      <c r="BH195" s="82">
        <v>1</v>
      </c>
      <c r="BI195" s="82">
        <f t="shared" si="19"/>
        <v>0</v>
      </c>
      <c r="BJ195" s="82">
        <f t="shared" si="20"/>
        <v>0.25</v>
      </c>
      <c r="BK195" s="82">
        <f t="shared" si="21"/>
        <v>0.25</v>
      </c>
      <c r="BL195" s="82">
        <f t="shared" si="22"/>
        <v>0.99</v>
      </c>
      <c r="BM195" s="83">
        <f t="shared" si="23"/>
        <v>11.11605</v>
      </c>
      <c r="BN195" s="146"/>
    </row>
    <row r="196" spans="1:66" ht="15">
      <c r="A196" s="112">
        <v>29</v>
      </c>
      <c r="B196" s="56" t="s">
        <v>237</v>
      </c>
      <c r="C196" s="57"/>
      <c r="D196" s="56"/>
      <c r="E196" s="58"/>
      <c r="F196" s="59"/>
      <c r="G196" s="59"/>
      <c r="H196" s="59" t="s">
        <v>238</v>
      </c>
      <c r="I196" s="60">
        <v>2013</v>
      </c>
      <c r="J196" s="66">
        <v>11.21</v>
      </c>
      <c r="K196" s="67"/>
      <c r="L196" s="68"/>
      <c r="M196" s="69"/>
      <c r="N196" s="69"/>
      <c r="O196" s="69"/>
      <c r="P196" s="69"/>
      <c r="Q196" s="69"/>
      <c r="R196" s="69"/>
      <c r="S196" s="70">
        <v>9.48</v>
      </c>
      <c r="T196" s="71"/>
      <c r="U196" s="72"/>
      <c r="V196" s="73"/>
      <c r="W196" s="73"/>
      <c r="X196" s="73"/>
      <c r="Y196" s="73"/>
      <c r="Z196" s="73"/>
      <c r="AA196" s="73"/>
      <c r="AB196" s="74">
        <v>12.47</v>
      </c>
      <c r="AC196" s="71"/>
      <c r="AD196" s="75"/>
      <c r="AE196" s="73"/>
      <c r="AF196" s="73"/>
      <c r="AG196" s="73"/>
      <c r="AH196" s="73"/>
      <c r="AI196" s="74">
        <v>13</v>
      </c>
      <c r="AJ196" s="73"/>
      <c r="AK196" s="73"/>
      <c r="AL196" s="76"/>
      <c r="AM196" s="77"/>
      <c r="AN196" s="76"/>
      <c r="AO196" s="77"/>
      <c r="AP196" s="76"/>
      <c r="AQ196" s="77"/>
      <c r="AR196" s="70">
        <v>10.08</v>
      </c>
      <c r="AS196" s="71"/>
      <c r="AT196" s="78"/>
      <c r="AU196" s="69"/>
      <c r="AV196" s="69"/>
      <c r="AW196" s="69"/>
      <c r="AX196" s="69"/>
      <c r="AY196" s="69"/>
      <c r="AZ196" s="69"/>
      <c r="BA196" s="70">
        <v>11.11</v>
      </c>
      <c r="BB196" s="79">
        <v>30</v>
      </c>
      <c r="BC196" s="80">
        <f t="shared" si="16"/>
        <v>10.594999999999999</v>
      </c>
      <c r="BD196" s="80">
        <f t="shared" si="17"/>
        <v>60</v>
      </c>
      <c r="BE196" s="89">
        <f t="shared" si="18"/>
        <v>11.225</v>
      </c>
      <c r="BF196" s="82"/>
      <c r="BG196" s="82"/>
      <c r="BH196" s="82">
        <v>1</v>
      </c>
      <c r="BI196" s="82">
        <f t="shared" si="19"/>
        <v>0</v>
      </c>
      <c r="BJ196" s="82">
        <f t="shared" si="20"/>
        <v>0.25</v>
      </c>
      <c r="BK196" s="82">
        <f t="shared" si="21"/>
        <v>0.25</v>
      </c>
      <c r="BL196" s="82">
        <f t="shared" si="22"/>
        <v>0.99</v>
      </c>
      <c r="BM196" s="83">
        <f t="shared" si="23"/>
        <v>11.11275</v>
      </c>
      <c r="BN196" s="146"/>
    </row>
    <row r="197" spans="1:66" ht="15">
      <c r="A197" s="112">
        <v>30</v>
      </c>
      <c r="B197" s="56" t="s">
        <v>224</v>
      </c>
      <c r="C197" s="57"/>
      <c r="D197" s="56"/>
      <c r="E197" s="61"/>
      <c r="F197" s="59"/>
      <c r="G197" s="59"/>
      <c r="H197" s="59" t="s">
        <v>225</v>
      </c>
      <c r="I197" s="60">
        <v>2012</v>
      </c>
      <c r="J197" s="66">
        <v>10.35</v>
      </c>
      <c r="K197" s="67"/>
      <c r="L197" s="68"/>
      <c r="M197" s="69"/>
      <c r="N197" s="69"/>
      <c r="O197" s="69"/>
      <c r="P197" s="69"/>
      <c r="Q197" s="69"/>
      <c r="R197" s="69"/>
      <c r="S197" s="70">
        <v>10.68</v>
      </c>
      <c r="T197" s="71"/>
      <c r="U197" s="72"/>
      <c r="V197" s="73"/>
      <c r="W197" s="73"/>
      <c r="X197" s="73"/>
      <c r="Y197" s="73"/>
      <c r="Z197" s="73"/>
      <c r="AA197" s="73"/>
      <c r="AB197" s="74">
        <v>11.8</v>
      </c>
      <c r="AC197" s="71"/>
      <c r="AD197" s="75"/>
      <c r="AE197" s="73"/>
      <c r="AF197" s="73"/>
      <c r="AG197" s="73"/>
      <c r="AH197" s="73"/>
      <c r="AI197" s="74">
        <v>12</v>
      </c>
      <c r="AJ197" s="73"/>
      <c r="AK197" s="73"/>
      <c r="AL197" s="76"/>
      <c r="AM197" s="77"/>
      <c r="AN197" s="76"/>
      <c r="AO197" s="77"/>
      <c r="AP197" s="76"/>
      <c r="AQ197" s="77"/>
      <c r="AR197" s="70">
        <v>12.35</v>
      </c>
      <c r="AS197" s="71"/>
      <c r="AT197" s="78"/>
      <c r="AU197" s="69"/>
      <c r="AV197" s="69"/>
      <c r="AW197" s="69"/>
      <c r="AX197" s="69"/>
      <c r="AY197" s="69"/>
      <c r="AZ197" s="69"/>
      <c r="BA197" s="70">
        <v>11.44</v>
      </c>
      <c r="BB197" s="79">
        <v>30</v>
      </c>
      <c r="BC197" s="80">
        <f t="shared" si="16"/>
        <v>11.895</v>
      </c>
      <c r="BD197" s="80">
        <f t="shared" si="17"/>
        <v>60</v>
      </c>
      <c r="BE197" s="81">
        <f t="shared" si="18"/>
        <v>11.436666666666667</v>
      </c>
      <c r="BF197" s="84">
        <v>1</v>
      </c>
      <c r="BG197" s="84"/>
      <c r="BH197" s="84">
        <v>1</v>
      </c>
      <c r="BI197" s="84">
        <f t="shared" si="19"/>
        <v>0.5</v>
      </c>
      <c r="BJ197" s="84">
        <f t="shared" si="20"/>
        <v>0.25</v>
      </c>
      <c r="BK197" s="84">
        <f t="shared" si="21"/>
        <v>0.75</v>
      </c>
      <c r="BL197" s="84">
        <f t="shared" si="22"/>
        <v>0.97</v>
      </c>
      <c r="BM197" s="85">
        <f t="shared" si="23"/>
        <v>11.093566666666668</v>
      </c>
      <c r="BN197" s="146"/>
    </row>
    <row r="198" spans="1:66" ht="15">
      <c r="A198" s="112">
        <v>31</v>
      </c>
      <c r="B198" s="56" t="s">
        <v>185</v>
      </c>
      <c r="C198" s="57"/>
      <c r="D198" s="56"/>
      <c r="E198" s="61"/>
      <c r="F198" s="59"/>
      <c r="G198" s="59"/>
      <c r="H198" s="59" t="s">
        <v>47</v>
      </c>
      <c r="I198" s="60">
        <v>2013</v>
      </c>
      <c r="J198" s="113">
        <v>11.1</v>
      </c>
      <c r="K198" s="114"/>
      <c r="L198" s="115"/>
      <c r="M198" s="125"/>
      <c r="N198" s="125"/>
      <c r="O198" s="125"/>
      <c r="P198" s="125"/>
      <c r="Q198" s="125"/>
      <c r="R198" s="125"/>
      <c r="S198" s="117">
        <v>9.7899999999999991</v>
      </c>
      <c r="T198" s="118"/>
      <c r="U198" s="119"/>
      <c r="V198" s="120"/>
      <c r="W198" s="120"/>
      <c r="X198" s="120"/>
      <c r="Y198" s="120"/>
      <c r="Z198" s="120"/>
      <c r="AA198" s="120"/>
      <c r="AB198" s="121">
        <v>11.17</v>
      </c>
      <c r="AC198" s="118"/>
      <c r="AD198" s="122"/>
      <c r="AE198" s="120"/>
      <c r="AF198" s="120"/>
      <c r="AG198" s="120"/>
      <c r="AH198" s="120"/>
      <c r="AI198" s="121">
        <v>10.32</v>
      </c>
      <c r="AJ198" s="120"/>
      <c r="AK198" s="120"/>
      <c r="AL198" s="123"/>
      <c r="AM198" s="116"/>
      <c r="AN198" s="123"/>
      <c r="AO198" s="116"/>
      <c r="AP198" s="123"/>
      <c r="AQ198" s="116"/>
      <c r="AR198" s="117">
        <v>10.39</v>
      </c>
      <c r="AS198" s="118"/>
      <c r="AT198" s="128"/>
      <c r="AU198" s="125"/>
      <c r="AV198" s="125"/>
      <c r="AW198" s="125"/>
      <c r="AX198" s="125"/>
      <c r="AY198" s="125"/>
      <c r="AZ198" s="125"/>
      <c r="BA198" s="117">
        <v>13.65</v>
      </c>
      <c r="BB198" s="118">
        <v>30</v>
      </c>
      <c r="BC198" s="120">
        <f t="shared" si="16"/>
        <v>12.02</v>
      </c>
      <c r="BD198" s="120">
        <f t="shared" si="17"/>
        <v>60</v>
      </c>
      <c r="BE198" s="81">
        <f t="shared" si="18"/>
        <v>11.07</v>
      </c>
      <c r="BF198" s="84"/>
      <c r="BG198" s="84"/>
      <c r="BH198" s="84"/>
      <c r="BI198" s="127">
        <f t="shared" si="19"/>
        <v>0</v>
      </c>
      <c r="BJ198" s="127">
        <f t="shared" si="20"/>
        <v>0</v>
      </c>
      <c r="BK198" s="127">
        <f t="shared" si="21"/>
        <v>0</v>
      </c>
      <c r="BL198" s="127">
        <f t="shared" si="22"/>
        <v>1</v>
      </c>
      <c r="BM198" s="85">
        <f t="shared" si="23"/>
        <v>11.07</v>
      </c>
      <c r="BN198" s="146"/>
    </row>
    <row r="199" spans="1:66" ht="15">
      <c r="A199" s="55">
        <v>32</v>
      </c>
      <c r="B199" s="56" t="s">
        <v>250</v>
      </c>
      <c r="C199" s="57"/>
      <c r="D199" s="56"/>
      <c r="E199" s="61"/>
      <c r="F199" s="59"/>
      <c r="G199" s="59"/>
      <c r="H199" s="59" t="s">
        <v>251</v>
      </c>
      <c r="I199" s="60">
        <v>2013</v>
      </c>
      <c r="J199" s="66">
        <v>9.65</v>
      </c>
      <c r="K199" s="67"/>
      <c r="L199" s="68"/>
      <c r="M199" s="69"/>
      <c r="N199" s="69"/>
      <c r="O199" s="69"/>
      <c r="P199" s="69"/>
      <c r="Q199" s="69"/>
      <c r="R199" s="69"/>
      <c r="S199" s="70">
        <v>11.59</v>
      </c>
      <c r="T199" s="71"/>
      <c r="U199" s="72"/>
      <c r="V199" s="73"/>
      <c r="W199" s="73"/>
      <c r="X199" s="73"/>
      <c r="Y199" s="73"/>
      <c r="Z199" s="73"/>
      <c r="AA199" s="73"/>
      <c r="AB199" s="74">
        <v>11.62</v>
      </c>
      <c r="AC199" s="71"/>
      <c r="AD199" s="75"/>
      <c r="AE199" s="73"/>
      <c r="AF199" s="73"/>
      <c r="AG199" s="73"/>
      <c r="AH199" s="73"/>
      <c r="AI199" s="74">
        <v>11.81</v>
      </c>
      <c r="AJ199" s="73"/>
      <c r="AK199" s="73"/>
      <c r="AL199" s="76"/>
      <c r="AM199" s="77"/>
      <c r="AN199" s="76"/>
      <c r="AO199" s="77"/>
      <c r="AP199" s="76"/>
      <c r="AQ199" s="77"/>
      <c r="AR199" s="70">
        <v>10.23</v>
      </c>
      <c r="AS199" s="71"/>
      <c r="AT199" s="86"/>
      <c r="AU199" s="69"/>
      <c r="AV199" s="69"/>
      <c r="AW199" s="69"/>
      <c r="AX199" s="69"/>
      <c r="AY199" s="69"/>
      <c r="AZ199" s="69"/>
      <c r="BA199" s="70">
        <v>11.48</v>
      </c>
      <c r="BB199" s="79">
        <v>30</v>
      </c>
      <c r="BC199" s="80">
        <f t="shared" si="16"/>
        <v>10.855</v>
      </c>
      <c r="BD199" s="80">
        <f t="shared" si="17"/>
        <v>60</v>
      </c>
      <c r="BE199" s="81">
        <f t="shared" si="18"/>
        <v>11.063333333333334</v>
      </c>
      <c r="BF199" s="84"/>
      <c r="BG199" s="84"/>
      <c r="BH199" s="84"/>
      <c r="BI199" s="84">
        <f t="shared" si="19"/>
        <v>0</v>
      </c>
      <c r="BJ199" s="84">
        <f t="shared" si="20"/>
        <v>0</v>
      </c>
      <c r="BK199" s="84">
        <f t="shared" si="21"/>
        <v>0</v>
      </c>
      <c r="BL199" s="84">
        <f t="shared" si="22"/>
        <v>1</v>
      </c>
      <c r="BM199" s="85">
        <f t="shared" si="23"/>
        <v>11.063333333333334</v>
      </c>
      <c r="BN199" s="146"/>
    </row>
    <row r="200" spans="1:66" ht="15">
      <c r="A200" s="55">
        <v>33</v>
      </c>
      <c r="B200" s="56" t="s">
        <v>293</v>
      </c>
      <c r="C200" s="57"/>
      <c r="D200" s="56"/>
      <c r="E200" s="61"/>
      <c r="F200" s="59"/>
      <c r="G200" s="59"/>
      <c r="H200" s="59" t="s">
        <v>180</v>
      </c>
      <c r="I200" s="60">
        <v>2012</v>
      </c>
      <c r="J200" s="113">
        <v>12.28</v>
      </c>
      <c r="K200" s="114"/>
      <c r="L200" s="115"/>
      <c r="M200" s="125"/>
      <c r="N200" s="125"/>
      <c r="O200" s="125"/>
      <c r="P200" s="125"/>
      <c r="Q200" s="125"/>
      <c r="R200" s="125"/>
      <c r="S200" s="117">
        <v>10.6</v>
      </c>
      <c r="T200" s="118"/>
      <c r="U200" s="119"/>
      <c r="V200" s="120"/>
      <c r="W200" s="120"/>
      <c r="X200" s="120"/>
      <c r="Y200" s="120"/>
      <c r="Z200" s="120"/>
      <c r="AA200" s="120"/>
      <c r="AB200" s="121">
        <v>9.67</v>
      </c>
      <c r="AC200" s="118"/>
      <c r="AD200" s="122"/>
      <c r="AE200" s="120"/>
      <c r="AF200" s="120"/>
      <c r="AG200" s="120"/>
      <c r="AH200" s="120"/>
      <c r="AI200" s="121">
        <v>11.69</v>
      </c>
      <c r="AJ200" s="120"/>
      <c r="AK200" s="120"/>
      <c r="AL200" s="123"/>
      <c r="AM200" s="116"/>
      <c r="AN200" s="123"/>
      <c r="AO200" s="116"/>
      <c r="AP200" s="123"/>
      <c r="AQ200" s="116"/>
      <c r="AR200" s="117">
        <v>10.86</v>
      </c>
      <c r="AS200" s="118"/>
      <c r="AT200" s="128"/>
      <c r="AU200" s="125"/>
      <c r="AV200" s="125"/>
      <c r="AW200" s="125"/>
      <c r="AX200" s="125"/>
      <c r="AY200" s="125"/>
      <c r="AZ200" s="125"/>
      <c r="BA200" s="117">
        <v>11.69</v>
      </c>
      <c r="BB200" s="118">
        <v>30</v>
      </c>
      <c r="BC200" s="120">
        <f t="shared" ref="BC200:BC231" si="24">AVERAGE(AR200+BA200)/2</f>
        <v>11.274999999999999</v>
      </c>
      <c r="BD200" s="120">
        <f t="shared" ref="BD200:BD231" si="25">IF(BC200&gt;=10,60,AS200+BB200)</f>
        <v>60</v>
      </c>
      <c r="BE200" s="81">
        <f t="shared" ref="BE200:BE231" si="26">(J200+S200+AB200+AI200+AR200+BA200)/6</f>
        <v>11.131666666666666</v>
      </c>
      <c r="BF200" s="84"/>
      <c r="BG200" s="84"/>
      <c r="BH200" s="84">
        <v>1</v>
      </c>
      <c r="BI200" s="127">
        <f t="shared" ref="BI200:BI231" si="27">(BF200+BG200)/2</f>
        <v>0</v>
      </c>
      <c r="BJ200" s="127">
        <f t="shared" ref="BJ200:BJ231" si="28">BH200/4</f>
        <v>0.25</v>
      </c>
      <c r="BK200" s="127">
        <f t="shared" ref="BK200:BK231" si="29">BI200+BJ200</f>
        <v>0.25</v>
      </c>
      <c r="BL200" s="127">
        <f t="shared" ref="BL200:BL231" si="30">1-(0.04*BK200)</f>
        <v>0.99</v>
      </c>
      <c r="BM200" s="85">
        <f t="shared" ref="BM200:BM231" si="31">BL200*BE200</f>
        <v>11.020349999999999</v>
      </c>
      <c r="BN200" s="146"/>
    </row>
    <row r="201" spans="1:66" ht="15">
      <c r="A201" s="55">
        <v>34</v>
      </c>
      <c r="B201" s="56" t="s">
        <v>181</v>
      </c>
      <c r="C201" s="56"/>
      <c r="D201" s="56"/>
      <c r="E201" s="58"/>
      <c r="F201" s="63"/>
      <c r="G201" s="63"/>
      <c r="H201" s="63" t="s">
        <v>182</v>
      </c>
      <c r="I201" s="64">
        <v>2013</v>
      </c>
      <c r="J201" s="87">
        <v>9.39</v>
      </c>
      <c r="K201" s="67"/>
      <c r="L201" s="68"/>
      <c r="M201" s="88"/>
      <c r="N201" s="88"/>
      <c r="O201" s="88"/>
      <c r="P201" s="88"/>
      <c r="Q201" s="88"/>
      <c r="R201" s="88"/>
      <c r="S201" s="70">
        <v>11.93</v>
      </c>
      <c r="T201" s="71"/>
      <c r="U201" s="72"/>
      <c r="V201" s="73"/>
      <c r="W201" s="73"/>
      <c r="X201" s="73"/>
      <c r="Y201" s="73"/>
      <c r="Z201" s="73"/>
      <c r="AA201" s="73"/>
      <c r="AB201" s="74">
        <v>10.5</v>
      </c>
      <c r="AC201" s="71"/>
      <c r="AD201" s="75"/>
      <c r="AE201" s="73"/>
      <c r="AF201" s="73"/>
      <c r="AG201" s="73"/>
      <c r="AH201" s="73"/>
      <c r="AI201" s="74">
        <v>10.199999999999999</v>
      </c>
      <c r="AJ201" s="73"/>
      <c r="AK201" s="73"/>
      <c r="AL201" s="74"/>
      <c r="AM201" s="73"/>
      <c r="AN201" s="74"/>
      <c r="AO201" s="73"/>
      <c r="AP201" s="74"/>
      <c r="AQ201" s="73"/>
      <c r="AR201" s="70">
        <v>12.31</v>
      </c>
      <c r="AS201" s="71"/>
      <c r="AT201" s="75"/>
      <c r="AU201" s="88"/>
      <c r="AV201" s="88"/>
      <c r="AW201" s="88"/>
      <c r="AX201" s="88"/>
      <c r="AY201" s="88"/>
      <c r="AZ201" s="88"/>
      <c r="BA201" s="70">
        <v>12.41</v>
      </c>
      <c r="BB201" s="79">
        <v>30</v>
      </c>
      <c r="BC201" s="80">
        <f t="shared" si="24"/>
        <v>12.36</v>
      </c>
      <c r="BD201" s="80">
        <f t="shared" si="25"/>
        <v>60</v>
      </c>
      <c r="BE201" s="89">
        <f t="shared" si="26"/>
        <v>11.123333333333333</v>
      </c>
      <c r="BF201" s="82"/>
      <c r="BG201" s="82"/>
      <c r="BH201" s="82">
        <v>1</v>
      </c>
      <c r="BI201" s="82">
        <f t="shared" si="27"/>
        <v>0</v>
      </c>
      <c r="BJ201" s="82">
        <f t="shared" si="28"/>
        <v>0.25</v>
      </c>
      <c r="BK201" s="82">
        <f t="shared" si="29"/>
        <v>0.25</v>
      </c>
      <c r="BL201" s="82">
        <f t="shared" si="30"/>
        <v>0.99</v>
      </c>
      <c r="BM201" s="83">
        <f t="shared" si="31"/>
        <v>11.0121</v>
      </c>
      <c r="BN201" s="146"/>
    </row>
    <row r="202" spans="1:66" ht="15">
      <c r="A202" s="55">
        <v>35</v>
      </c>
      <c r="B202" s="56" t="s">
        <v>218</v>
      </c>
      <c r="C202" s="56"/>
      <c r="D202" s="56"/>
      <c r="E202" s="58"/>
      <c r="F202" s="63"/>
      <c r="G202" s="56"/>
      <c r="H202" s="56" t="s">
        <v>193</v>
      </c>
      <c r="I202" s="62">
        <v>2013</v>
      </c>
      <c r="J202" s="87">
        <v>11.11</v>
      </c>
      <c r="K202" s="67"/>
      <c r="L202" s="68"/>
      <c r="M202" s="88"/>
      <c r="N202" s="88"/>
      <c r="O202" s="88"/>
      <c r="P202" s="88"/>
      <c r="Q202" s="88"/>
      <c r="R202" s="88"/>
      <c r="S202" s="70">
        <v>9.4499999999999993</v>
      </c>
      <c r="T202" s="71"/>
      <c r="U202" s="72"/>
      <c r="V202" s="73"/>
      <c r="W202" s="73"/>
      <c r="X202" s="73"/>
      <c r="Y202" s="73"/>
      <c r="Z202" s="73"/>
      <c r="AA202" s="73"/>
      <c r="AB202" s="74">
        <v>12.38</v>
      </c>
      <c r="AC202" s="71"/>
      <c r="AD202" s="75"/>
      <c r="AE202" s="73"/>
      <c r="AF202" s="73"/>
      <c r="AG202" s="73"/>
      <c r="AH202" s="73"/>
      <c r="AI202" s="74">
        <v>11.44</v>
      </c>
      <c r="AJ202" s="73"/>
      <c r="AK202" s="73"/>
      <c r="AL202" s="74"/>
      <c r="AM202" s="73"/>
      <c r="AN202" s="74"/>
      <c r="AO202" s="73"/>
      <c r="AP202" s="74"/>
      <c r="AQ202" s="73"/>
      <c r="AR202" s="70">
        <v>10.33</v>
      </c>
      <c r="AS202" s="71"/>
      <c r="AT202" s="75"/>
      <c r="AU202" s="88"/>
      <c r="AV202" s="88"/>
      <c r="AW202" s="88"/>
      <c r="AX202" s="88"/>
      <c r="AY202" s="88"/>
      <c r="AZ202" s="88"/>
      <c r="BA202" s="70">
        <v>11.27</v>
      </c>
      <c r="BB202" s="79">
        <v>30</v>
      </c>
      <c r="BC202" s="80">
        <f t="shared" si="24"/>
        <v>10.8</v>
      </c>
      <c r="BD202" s="80">
        <f t="shared" si="25"/>
        <v>60</v>
      </c>
      <c r="BE202" s="89">
        <f t="shared" si="26"/>
        <v>10.996666666666664</v>
      </c>
      <c r="BF202" s="82"/>
      <c r="BG202" s="82"/>
      <c r="BH202" s="82"/>
      <c r="BI202" s="90">
        <f t="shared" si="27"/>
        <v>0</v>
      </c>
      <c r="BJ202" s="90">
        <f t="shared" si="28"/>
        <v>0</v>
      </c>
      <c r="BK202" s="90">
        <f t="shared" si="29"/>
        <v>0</v>
      </c>
      <c r="BL202" s="90">
        <f t="shared" si="30"/>
        <v>1</v>
      </c>
      <c r="BM202" s="83">
        <f t="shared" si="31"/>
        <v>10.996666666666664</v>
      </c>
      <c r="BN202" s="146"/>
    </row>
    <row r="203" spans="1:66" ht="15">
      <c r="A203" s="55">
        <v>36</v>
      </c>
      <c r="B203" s="56" t="s">
        <v>175</v>
      </c>
      <c r="C203" s="57"/>
      <c r="D203" s="56"/>
      <c r="E203" s="58"/>
      <c r="F203" s="56"/>
      <c r="G203" s="56"/>
      <c r="H203" s="56" t="s">
        <v>176</v>
      </c>
      <c r="I203" s="62">
        <v>2013</v>
      </c>
      <c r="J203" s="87">
        <v>9.4700000000000006</v>
      </c>
      <c r="K203" s="67"/>
      <c r="L203" s="68"/>
      <c r="M203" s="88"/>
      <c r="N203" s="88"/>
      <c r="O203" s="88"/>
      <c r="P203" s="88"/>
      <c r="Q203" s="88"/>
      <c r="R203" s="88"/>
      <c r="S203" s="70">
        <v>10.53</v>
      </c>
      <c r="T203" s="71"/>
      <c r="U203" s="72"/>
      <c r="V203" s="73"/>
      <c r="W203" s="73"/>
      <c r="X203" s="73"/>
      <c r="Y203" s="73"/>
      <c r="Z203" s="73"/>
      <c r="AA203" s="73"/>
      <c r="AB203" s="74">
        <v>11.53</v>
      </c>
      <c r="AC203" s="71"/>
      <c r="AD203" s="75"/>
      <c r="AE203" s="73"/>
      <c r="AF203" s="73"/>
      <c r="AG203" s="73"/>
      <c r="AH203" s="73"/>
      <c r="AI203" s="74">
        <v>12.1</v>
      </c>
      <c r="AJ203" s="73"/>
      <c r="AK203" s="73"/>
      <c r="AL203" s="74"/>
      <c r="AM203" s="73"/>
      <c r="AN203" s="74"/>
      <c r="AO203" s="73"/>
      <c r="AP203" s="74"/>
      <c r="AQ203" s="73"/>
      <c r="AR203" s="70">
        <v>10.5</v>
      </c>
      <c r="AS203" s="71"/>
      <c r="AT203" s="75"/>
      <c r="AU203" s="88"/>
      <c r="AV203" s="88"/>
      <c r="AW203" s="88"/>
      <c r="AX203" s="88"/>
      <c r="AY203" s="88"/>
      <c r="AZ203" s="88"/>
      <c r="BA203" s="70">
        <v>11.73</v>
      </c>
      <c r="BB203" s="79">
        <v>30</v>
      </c>
      <c r="BC203" s="80">
        <f t="shared" si="24"/>
        <v>11.115</v>
      </c>
      <c r="BD203" s="80">
        <f t="shared" si="25"/>
        <v>60</v>
      </c>
      <c r="BE203" s="89">
        <f t="shared" si="26"/>
        <v>10.976666666666667</v>
      </c>
      <c r="BF203" s="82"/>
      <c r="BG203" s="82"/>
      <c r="BH203" s="82"/>
      <c r="BI203" s="82">
        <f t="shared" si="27"/>
        <v>0</v>
      </c>
      <c r="BJ203" s="82">
        <f t="shared" si="28"/>
        <v>0</v>
      </c>
      <c r="BK203" s="82">
        <f t="shared" si="29"/>
        <v>0</v>
      </c>
      <c r="BL203" s="82">
        <f t="shared" si="30"/>
        <v>1</v>
      </c>
      <c r="BM203" s="83">
        <f t="shared" si="31"/>
        <v>10.976666666666667</v>
      </c>
      <c r="BN203" s="146"/>
    </row>
    <row r="204" spans="1:66" ht="15">
      <c r="A204" s="55">
        <v>37</v>
      </c>
      <c r="B204" s="56" t="s">
        <v>200</v>
      </c>
      <c r="C204" s="57"/>
      <c r="D204" s="56"/>
      <c r="E204" s="58"/>
      <c r="F204" s="56"/>
      <c r="G204" s="56"/>
      <c r="H204" s="56" t="s">
        <v>201</v>
      </c>
      <c r="I204" s="62">
        <v>2013</v>
      </c>
      <c r="J204" s="87">
        <v>10.83</v>
      </c>
      <c r="K204" s="67"/>
      <c r="L204" s="68"/>
      <c r="M204" s="88"/>
      <c r="N204" s="88"/>
      <c r="O204" s="88"/>
      <c r="P204" s="88"/>
      <c r="Q204" s="88"/>
      <c r="R204" s="88"/>
      <c r="S204" s="70">
        <v>11.25</v>
      </c>
      <c r="T204" s="71"/>
      <c r="U204" s="72"/>
      <c r="V204" s="73"/>
      <c r="W204" s="73"/>
      <c r="X204" s="73"/>
      <c r="Y204" s="73"/>
      <c r="Z204" s="73"/>
      <c r="AA204" s="73"/>
      <c r="AB204" s="74">
        <v>11.56</v>
      </c>
      <c r="AC204" s="71"/>
      <c r="AD204" s="75"/>
      <c r="AE204" s="73"/>
      <c r="AF204" s="73"/>
      <c r="AG204" s="73"/>
      <c r="AH204" s="73"/>
      <c r="AI204" s="74">
        <v>10.119999999999999</v>
      </c>
      <c r="AJ204" s="73"/>
      <c r="AK204" s="73"/>
      <c r="AL204" s="74"/>
      <c r="AM204" s="73"/>
      <c r="AN204" s="74"/>
      <c r="AO204" s="73"/>
      <c r="AP204" s="74"/>
      <c r="AQ204" s="73"/>
      <c r="AR204" s="70">
        <v>9.4499999999999993</v>
      </c>
      <c r="AS204" s="71"/>
      <c r="AT204" s="75"/>
      <c r="AU204" s="88"/>
      <c r="AV204" s="88"/>
      <c r="AW204" s="88"/>
      <c r="AX204" s="88"/>
      <c r="AY204" s="88"/>
      <c r="AZ204" s="88"/>
      <c r="BA204" s="70">
        <v>12.62</v>
      </c>
      <c r="BB204" s="79">
        <v>30</v>
      </c>
      <c r="BC204" s="80">
        <f t="shared" si="24"/>
        <v>11.035</v>
      </c>
      <c r="BD204" s="80">
        <f t="shared" si="25"/>
        <v>60</v>
      </c>
      <c r="BE204" s="89">
        <f t="shared" si="26"/>
        <v>10.971666666666666</v>
      </c>
      <c r="BF204" s="82"/>
      <c r="BG204" s="82"/>
      <c r="BH204" s="82"/>
      <c r="BI204" s="82">
        <f t="shared" si="27"/>
        <v>0</v>
      </c>
      <c r="BJ204" s="82">
        <f t="shared" si="28"/>
        <v>0</v>
      </c>
      <c r="BK204" s="82">
        <f t="shared" si="29"/>
        <v>0</v>
      </c>
      <c r="BL204" s="82">
        <f t="shared" si="30"/>
        <v>1</v>
      </c>
      <c r="BM204" s="83">
        <f t="shared" si="31"/>
        <v>10.971666666666666</v>
      </c>
      <c r="BN204" s="146"/>
    </row>
    <row r="205" spans="1:66" ht="15">
      <c r="A205" s="55">
        <v>38</v>
      </c>
      <c r="B205" s="56" t="s">
        <v>199</v>
      </c>
      <c r="C205" s="57"/>
      <c r="D205" s="56"/>
      <c r="E205" s="58"/>
      <c r="F205" s="56"/>
      <c r="G205" s="56"/>
      <c r="H205" s="56" t="s">
        <v>168</v>
      </c>
      <c r="I205" s="62">
        <v>2013</v>
      </c>
      <c r="J205" s="87">
        <v>10.37</v>
      </c>
      <c r="K205" s="67"/>
      <c r="L205" s="68"/>
      <c r="M205" s="88"/>
      <c r="N205" s="88"/>
      <c r="O205" s="88"/>
      <c r="P205" s="88"/>
      <c r="Q205" s="88"/>
      <c r="R205" s="88"/>
      <c r="S205" s="70">
        <v>10.33</v>
      </c>
      <c r="T205" s="71"/>
      <c r="U205" s="72"/>
      <c r="V205" s="73"/>
      <c r="W205" s="73"/>
      <c r="X205" s="73"/>
      <c r="Y205" s="73"/>
      <c r="Z205" s="73"/>
      <c r="AA205" s="73"/>
      <c r="AB205" s="74">
        <v>10.27</v>
      </c>
      <c r="AC205" s="71"/>
      <c r="AD205" s="75"/>
      <c r="AE205" s="73"/>
      <c r="AF205" s="73"/>
      <c r="AG205" s="73"/>
      <c r="AH205" s="73"/>
      <c r="AI205" s="74">
        <v>11.08</v>
      </c>
      <c r="AJ205" s="73"/>
      <c r="AK205" s="73"/>
      <c r="AL205" s="74"/>
      <c r="AM205" s="73"/>
      <c r="AN205" s="74"/>
      <c r="AO205" s="73"/>
      <c r="AP205" s="74"/>
      <c r="AQ205" s="73"/>
      <c r="AR205" s="70">
        <v>11.31</v>
      </c>
      <c r="AS205" s="71"/>
      <c r="AT205" s="75"/>
      <c r="AU205" s="88"/>
      <c r="AV205" s="88"/>
      <c r="AW205" s="88"/>
      <c r="AX205" s="88"/>
      <c r="AY205" s="88"/>
      <c r="AZ205" s="88"/>
      <c r="BA205" s="70">
        <v>12.46</v>
      </c>
      <c r="BB205" s="79">
        <v>30</v>
      </c>
      <c r="BC205" s="80">
        <f t="shared" si="24"/>
        <v>11.885000000000002</v>
      </c>
      <c r="BD205" s="80">
        <f t="shared" si="25"/>
        <v>60</v>
      </c>
      <c r="BE205" s="89">
        <f t="shared" si="26"/>
        <v>10.969999999999999</v>
      </c>
      <c r="BF205" s="82"/>
      <c r="BG205" s="82"/>
      <c r="BH205" s="82"/>
      <c r="BI205" s="82">
        <f t="shared" si="27"/>
        <v>0</v>
      </c>
      <c r="BJ205" s="82">
        <f t="shared" si="28"/>
        <v>0</v>
      </c>
      <c r="BK205" s="82">
        <f t="shared" si="29"/>
        <v>0</v>
      </c>
      <c r="BL205" s="82">
        <f t="shared" si="30"/>
        <v>1</v>
      </c>
      <c r="BM205" s="83">
        <f t="shared" si="31"/>
        <v>10.969999999999999</v>
      </c>
      <c r="BN205" s="146"/>
    </row>
    <row r="206" spans="1:66" ht="15">
      <c r="A206" s="55">
        <v>39</v>
      </c>
      <c r="B206" s="56" t="s">
        <v>121</v>
      </c>
      <c r="C206" s="57"/>
      <c r="D206" s="56"/>
      <c r="E206" s="58"/>
      <c r="F206" s="56"/>
      <c r="G206" s="56"/>
      <c r="H206" s="56" t="s">
        <v>286</v>
      </c>
      <c r="I206" s="62">
        <v>2013</v>
      </c>
      <c r="J206" s="87">
        <v>10.34</v>
      </c>
      <c r="K206" s="67"/>
      <c r="L206" s="68"/>
      <c r="M206" s="88"/>
      <c r="N206" s="88"/>
      <c r="O206" s="88"/>
      <c r="P206" s="88"/>
      <c r="Q206" s="88"/>
      <c r="R206" s="88"/>
      <c r="S206" s="70">
        <v>10.27</v>
      </c>
      <c r="T206" s="71"/>
      <c r="U206" s="72"/>
      <c r="V206" s="73"/>
      <c r="W206" s="73"/>
      <c r="X206" s="73"/>
      <c r="Y206" s="73"/>
      <c r="Z206" s="73"/>
      <c r="AA206" s="73"/>
      <c r="AB206" s="74">
        <v>11.59</v>
      </c>
      <c r="AC206" s="71"/>
      <c r="AD206" s="75"/>
      <c r="AE206" s="73"/>
      <c r="AF206" s="73"/>
      <c r="AG206" s="73"/>
      <c r="AH206" s="73"/>
      <c r="AI206" s="74">
        <v>9.43</v>
      </c>
      <c r="AJ206" s="73"/>
      <c r="AK206" s="73"/>
      <c r="AL206" s="74"/>
      <c r="AM206" s="73"/>
      <c r="AN206" s="74"/>
      <c r="AO206" s="73"/>
      <c r="AP206" s="74"/>
      <c r="AQ206" s="73"/>
      <c r="AR206" s="70">
        <v>10.07</v>
      </c>
      <c r="AS206" s="71"/>
      <c r="AT206" s="75"/>
      <c r="AU206" s="88"/>
      <c r="AV206" s="88"/>
      <c r="AW206" s="88"/>
      <c r="AX206" s="88"/>
      <c r="AY206" s="88"/>
      <c r="AZ206" s="88"/>
      <c r="BA206" s="70">
        <v>13.98</v>
      </c>
      <c r="BB206" s="79">
        <v>30</v>
      </c>
      <c r="BC206" s="80">
        <f t="shared" si="24"/>
        <v>12.025</v>
      </c>
      <c r="BD206" s="80">
        <f t="shared" si="25"/>
        <v>60</v>
      </c>
      <c r="BE206" s="89">
        <f t="shared" si="26"/>
        <v>10.946666666666667</v>
      </c>
      <c r="BF206" s="82"/>
      <c r="BG206" s="82"/>
      <c r="BH206" s="82"/>
      <c r="BI206" s="82">
        <f t="shared" si="27"/>
        <v>0</v>
      </c>
      <c r="BJ206" s="82">
        <f t="shared" si="28"/>
        <v>0</v>
      </c>
      <c r="BK206" s="82">
        <f t="shared" si="29"/>
        <v>0</v>
      </c>
      <c r="BL206" s="82">
        <f t="shared" si="30"/>
        <v>1</v>
      </c>
      <c r="BM206" s="83">
        <f t="shared" si="31"/>
        <v>10.946666666666667</v>
      </c>
      <c r="BN206" s="146"/>
    </row>
    <row r="207" spans="1:66" ht="15">
      <c r="A207" s="55">
        <v>40</v>
      </c>
      <c r="B207" s="56" t="s">
        <v>183</v>
      </c>
      <c r="C207" s="57"/>
      <c r="D207" s="56"/>
      <c r="E207" s="58"/>
      <c r="F207" s="56"/>
      <c r="G207" s="56"/>
      <c r="H207" s="56" t="s">
        <v>184</v>
      </c>
      <c r="I207" s="62">
        <v>2013</v>
      </c>
      <c r="J207" s="138">
        <v>10.89</v>
      </c>
      <c r="K207" s="114"/>
      <c r="L207" s="115"/>
      <c r="M207" s="120"/>
      <c r="N207" s="120"/>
      <c r="O207" s="120"/>
      <c r="P207" s="120"/>
      <c r="Q207" s="120"/>
      <c r="R207" s="120"/>
      <c r="S207" s="117">
        <v>10.37</v>
      </c>
      <c r="T207" s="118"/>
      <c r="U207" s="119"/>
      <c r="V207" s="120"/>
      <c r="W207" s="120"/>
      <c r="X207" s="120"/>
      <c r="Y207" s="120"/>
      <c r="Z207" s="120"/>
      <c r="AA207" s="120"/>
      <c r="AB207" s="121">
        <v>11.33</v>
      </c>
      <c r="AC207" s="118"/>
      <c r="AD207" s="122"/>
      <c r="AE207" s="120"/>
      <c r="AF207" s="120"/>
      <c r="AG207" s="120"/>
      <c r="AH207" s="120"/>
      <c r="AI207" s="121">
        <v>9.92</v>
      </c>
      <c r="AJ207" s="120"/>
      <c r="AK207" s="120"/>
      <c r="AL207" s="121"/>
      <c r="AM207" s="120"/>
      <c r="AN207" s="121"/>
      <c r="AO207" s="120"/>
      <c r="AP207" s="121"/>
      <c r="AQ207" s="120"/>
      <c r="AR207" s="117">
        <v>10.25</v>
      </c>
      <c r="AS207" s="118"/>
      <c r="AT207" s="122"/>
      <c r="AU207" s="139"/>
      <c r="AV207" s="139"/>
      <c r="AW207" s="139"/>
      <c r="AX207" s="139"/>
      <c r="AY207" s="139"/>
      <c r="AZ207" s="139"/>
      <c r="BA207" s="117">
        <v>14.26</v>
      </c>
      <c r="BB207" s="118">
        <v>30</v>
      </c>
      <c r="BC207" s="120">
        <f t="shared" si="24"/>
        <v>12.254999999999999</v>
      </c>
      <c r="BD207" s="120">
        <f t="shared" si="25"/>
        <v>60</v>
      </c>
      <c r="BE207" s="89">
        <f t="shared" si="26"/>
        <v>11.17</v>
      </c>
      <c r="BF207" s="82"/>
      <c r="BG207" s="82"/>
      <c r="BH207" s="82">
        <v>2</v>
      </c>
      <c r="BI207" s="126">
        <f t="shared" si="27"/>
        <v>0</v>
      </c>
      <c r="BJ207" s="126">
        <f t="shared" si="28"/>
        <v>0.5</v>
      </c>
      <c r="BK207" s="126">
        <f t="shared" si="29"/>
        <v>0.5</v>
      </c>
      <c r="BL207" s="126">
        <f t="shared" si="30"/>
        <v>0.98</v>
      </c>
      <c r="BM207" s="83">
        <f t="shared" si="31"/>
        <v>10.9466</v>
      </c>
      <c r="BN207" s="146"/>
    </row>
    <row r="208" spans="1:66" ht="15">
      <c r="A208" s="55">
        <v>41</v>
      </c>
      <c r="B208" s="56" t="s">
        <v>261</v>
      </c>
      <c r="C208" s="57"/>
      <c r="D208" s="56"/>
      <c r="E208" s="58"/>
      <c r="F208" s="56"/>
      <c r="G208" s="56"/>
      <c r="H208" s="56" t="s">
        <v>262</v>
      </c>
      <c r="I208" s="62">
        <v>2013</v>
      </c>
      <c r="J208" s="87">
        <v>9.94</v>
      </c>
      <c r="K208" s="67"/>
      <c r="L208" s="68"/>
      <c r="M208" s="88"/>
      <c r="N208" s="88"/>
      <c r="O208" s="88"/>
      <c r="P208" s="88"/>
      <c r="Q208" s="88"/>
      <c r="R208" s="88"/>
      <c r="S208" s="70">
        <v>11.33</v>
      </c>
      <c r="T208" s="71"/>
      <c r="U208" s="72"/>
      <c r="V208" s="73"/>
      <c r="W208" s="73"/>
      <c r="X208" s="73"/>
      <c r="Y208" s="73"/>
      <c r="Z208" s="73"/>
      <c r="AA208" s="73"/>
      <c r="AB208" s="74">
        <v>10.6</v>
      </c>
      <c r="AC208" s="71"/>
      <c r="AD208" s="75"/>
      <c r="AE208" s="73"/>
      <c r="AF208" s="73"/>
      <c r="AG208" s="73"/>
      <c r="AH208" s="73"/>
      <c r="AI208" s="74">
        <v>11.65</v>
      </c>
      <c r="AJ208" s="73"/>
      <c r="AK208" s="73"/>
      <c r="AL208" s="74"/>
      <c r="AM208" s="73"/>
      <c r="AN208" s="74"/>
      <c r="AO208" s="73"/>
      <c r="AP208" s="74"/>
      <c r="AQ208" s="73"/>
      <c r="AR208" s="70">
        <v>12.08</v>
      </c>
      <c r="AS208" s="71"/>
      <c r="AT208" s="75"/>
      <c r="AU208" s="88"/>
      <c r="AV208" s="88"/>
      <c r="AW208" s="88"/>
      <c r="AX208" s="88"/>
      <c r="AY208" s="88"/>
      <c r="AZ208" s="88"/>
      <c r="BA208" s="70">
        <v>10.73</v>
      </c>
      <c r="BB208" s="79">
        <v>30</v>
      </c>
      <c r="BC208" s="80">
        <f t="shared" si="24"/>
        <v>11.405000000000001</v>
      </c>
      <c r="BD208" s="80">
        <f t="shared" si="25"/>
        <v>60</v>
      </c>
      <c r="BE208" s="89">
        <f t="shared" si="26"/>
        <v>11.055</v>
      </c>
      <c r="BF208" s="82"/>
      <c r="BG208" s="82"/>
      <c r="BH208" s="82">
        <v>1</v>
      </c>
      <c r="BI208" s="82">
        <f t="shared" si="27"/>
        <v>0</v>
      </c>
      <c r="BJ208" s="82">
        <f t="shared" si="28"/>
        <v>0.25</v>
      </c>
      <c r="BK208" s="82">
        <f t="shared" si="29"/>
        <v>0.25</v>
      </c>
      <c r="BL208" s="82">
        <f t="shared" si="30"/>
        <v>0.99</v>
      </c>
      <c r="BM208" s="83">
        <f t="shared" si="31"/>
        <v>10.94445</v>
      </c>
      <c r="BN208" s="146"/>
    </row>
    <row r="209" spans="1:66" ht="15">
      <c r="A209" s="55">
        <v>42</v>
      </c>
      <c r="B209" s="56" t="s">
        <v>221</v>
      </c>
      <c r="C209" s="57"/>
      <c r="D209" s="56"/>
      <c r="E209" s="58"/>
      <c r="F209" s="56"/>
      <c r="G209" s="56"/>
      <c r="H209" s="56" t="s">
        <v>93</v>
      </c>
      <c r="I209" s="62">
        <v>2013</v>
      </c>
      <c r="J209" s="87">
        <v>10.72</v>
      </c>
      <c r="K209" s="67"/>
      <c r="L209" s="68"/>
      <c r="M209" s="88"/>
      <c r="N209" s="88"/>
      <c r="O209" s="88"/>
      <c r="P209" s="88"/>
      <c r="Q209" s="88"/>
      <c r="R209" s="88"/>
      <c r="S209" s="70">
        <v>9.6300000000000008</v>
      </c>
      <c r="T209" s="71"/>
      <c r="U209" s="72"/>
      <c r="V209" s="73"/>
      <c r="W209" s="73"/>
      <c r="X209" s="73"/>
      <c r="Y209" s="73"/>
      <c r="Z209" s="73"/>
      <c r="AA209" s="73"/>
      <c r="AB209" s="74">
        <v>11.35</v>
      </c>
      <c r="AC209" s="71"/>
      <c r="AD209" s="75"/>
      <c r="AE209" s="73"/>
      <c r="AF209" s="73"/>
      <c r="AG209" s="73"/>
      <c r="AH209" s="73"/>
      <c r="AI209" s="74">
        <v>13.06</v>
      </c>
      <c r="AJ209" s="73"/>
      <c r="AK209" s="73"/>
      <c r="AL209" s="74"/>
      <c r="AM209" s="73"/>
      <c r="AN209" s="74"/>
      <c r="AO209" s="73"/>
      <c r="AP209" s="74"/>
      <c r="AQ209" s="73"/>
      <c r="AR209" s="70">
        <v>9.85</v>
      </c>
      <c r="AS209" s="71"/>
      <c r="AT209" s="75"/>
      <c r="AU209" s="88"/>
      <c r="AV209" s="88"/>
      <c r="AW209" s="88"/>
      <c r="AX209" s="88"/>
      <c r="AY209" s="88"/>
      <c r="AZ209" s="88"/>
      <c r="BA209" s="70">
        <v>11.02</v>
      </c>
      <c r="BB209" s="79">
        <v>30</v>
      </c>
      <c r="BC209" s="80">
        <f t="shared" si="24"/>
        <v>10.434999999999999</v>
      </c>
      <c r="BD209" s="80">
        <f t="shared" si="25"/>
        <v>60</v>
      </c>
      <c r="BE209" s="89">
        <f t="shared" si="26"/>
        <v>10.938333333333334</v>
      </c>
      <c r="BF209" s="82"/>
      <c r="BG209" s="82"/>
      <c r="BH209" s="82"/>
      <c r="BI209" s="82">
        <f t="shared" si="27"/>
        <v>0</v>
      </c>
      <c r="BJ209" s="82">
        <f t="shared" si="28"/>
        <v>0</v>
      </c>
      <c r="BK209" s="82">
        <f t="shared" si="29"/>
        <v>0</v>
      </c>
      <c r="BL209" s="82">
        <f t="shared" si="30"/>
        <v>1</v>
      </c>
      <c r="BM209" s="83">
        <f t="shared" si="31"/>
        <v>10.938333333333334</v>
      </c>
      <c r="BN209" s="146"/>
    </row>
    <row r="210" spans="1:66" ht="15">
      <c r="A210" s="112">
        <v>43</v>
      </c>
      <c r="B210" s="56" t="s">
        <v>163</v>
      </c>
      <c r="C210" s="57"/>
      <c r="D210" s="56"/>
      <c r="E210" s="58"/>
      <c r="F210" s="59"/>
      <c r="G210" s="59"/>
      <c r="H210" s="59" t="s">
        <v>164</v>
      </c>
      <c r="I210" s="60">
        <v>2013</v>
      </c>
      <c r="J210" s="66">
        <v>10.73</v>
      </c>
      <c r="K210" s="67"/>
      <c r="L210" s="68"/>
      <c r="M210" s="69"/>
      <c r="N210" s="69"/>
      <c r="O210" s="69"/>
      <c r="P210" s="69"/>
      <c r="Q210" s="69"/>
      <c r="R210" s="69"/>
      <c r="S210" s="70">
        <v>12.35</v>
      </c>
      <c r="T210" s="71"/>
      <c r="U210" s="72"/>
      <c r="V210" s="73"/>
      <c r="W210" s="73"/>
      <c r="X210" s="73"/>
      <c r="Y210" s="73"/>
      <c r="Z210" s="73"/>
      <c r="AA210" s="73"/>
      <c r="AB210" s="74">
        <v>10.88</v>
      </c>
      <c r="AC210" s="71"/>
      <c r="AD210" s="75"/>
      <c r="AE210" s="73"/>
      <c r="AF210" s="73"/>
      <c r="AG210" s="73"/>
      <c r="AH210" s="73"/>
      <c r="AI210" s="74">
        <v>10.84</v>
      </c>
      <c r="AJ210" s="73"/>
      <c r="AK210" s="73"/>
      <c r="AL210" s="76"/>
      <c r="AM210" s="77"/>
      <c r="AN210" s="76"/>
      <c r="AO210" s="77"/>
      <c r="AP210" s="76"/>
      <c r="AQ210" s="77"/>
      <c r="AR210" s="70">
        <v>9.8800000000000008</v>
      </c>
      <c r="AS210" s="71"/>
      <c r="AT210" s="78"/>
      <c r="AU210" s="69"/>
      <c r="AV210" s="69"/>
      <c r="AW210" s="69"/>
      <c r="AX210" s="69"/>
      <c r="AY210" s="69"/>
      <c r="AZ210" s="69"/>
      <c r="BA210" s="70">
        <v>10.7</v>
      </c>
      <c r="BB210" s="79">
        <v>30</v>
      </c>
      <c r="BC210" s="80">
        <f t="shared" si="24"/>
        <v>10.29</v>
      </c>
      <c r="BD210" s="80">
        <f t="shared" si="25"/>
        <v>60</v>
      </c>
      <c r="BE210" s="89">
        <f t="shared" si="26"/>
        <v>10.896666666666667</v>
      </c>
      <c r="BF210" s="82"/>
      <c r="BG210" s="82"/>
      <c r="BH210" s="82"/>
      <c r="BI210" s="82">
        <f t="shared" si="27"/>
        <v>0</v>
      </c>
      <c r="BJ210" s="82">
        <f t="shared" si="28"/>
        <v>0</v>
      </c>
      <c r="BK210" s="82">
        <f t="shared" si="29"/>
        <v>0</v>
      </c>
      <c r="BL210" s="82">
        <f t="shared" si="30"/>
        <v>1</v>
      </c>
      <c r="BM210" s="83">
        <f t="shared" si="31"/>
        <v>10.896666666666667</v>
      </c>
      <c r="BN210" s="146"/>
    </row>
    <row r="211" spans="1:66" ht="15">
      <c r="A211" s="112">
        <v>44</v>
      </c>
      <c r="B211" s="56" t="s">
        <v>186</v>
      </c>
      <c r="C211" s="57"/>
      <c r="D211" s="56"/>
      <c r="E211" s="61"/>
      <c r="F211" s="59"/>
      <c r="G211" s="59"/>
      <c r="H211" s="59" t="s">
        <v>187</v>
      </c>
      <c r="I211" s="60">
        <v>2013</v>
      </c>
      <c r="J211" s="113">
        <v>12.03</v>
      </c>
      <c r="K211" s="114"/>
      <c r="L211" s="115"/>
      <c r="M211" s="125"/>
      <c r="N211" s="125"/>
      <c r="O211" s="125"/>
      <c r="P211" s="125"/>
      <c r="Q211" s="125"/>
      <c r="R211" s="125"/>
      <c r="S211" s="117">
        <v>11.37</v>
      </c>
      <c r="T211" s="118"/>
      <c r="U211" s="119"/>
      <c r="V211" s="120"/>
      <c r="W211" s="120"/>
      <c r="X211" s="120"/>
      <c r="Y211" s="120"/>
      <c r="Z211" s="120"/>
      <c r="AA211" s="120"/>
      <c r="AB211" s="121">
        <v>10.4</v>
      </c>
      <c r="AC211" s="118"/>
      <c r="AD211" s="122"/>
      <c r="AE211" s="120"/>
      <c r="AF211" s="120"/>
      <c r="AG211" s="120"/>
      <c r="AH211" s="120"/>
      <c r="AI211" s="121">
        <v>10.77</v>
      </c>
      <c r="AJ211" s="120"/>
      <c r="AK211" s="120"/>
      <c r="AL211" s="123"/>
      <c r="AM211" s="116"/>
      <c r="AN211" s="123"/>
      <c r="AO211" s="116"/>
      <c r="AP211" s="123"/>
      <c r="AQ211" s="116"/>
      <c r="AR211" s="117">
        <v>9.33</v>
      </c>
      <c r="AS211" s="118"/>
      <c r="AT211" s="124"/>
      <c r="AU211" s="125"/>
      <c r="AV211" s="125"/>
      <c r="AW211" s="125"/>
      <c r="AX211" s="125"/>
      <c r="AY211" s="125"/>
      <c r="AZ211" s="125"/>
      <c r="BA211" s="117">
        <v>11.95</v>
      </c>
      <c r="BB211" s="118">
        <v>30</v>
      </c>
      <c r="BC211" s="120">
        <f t="shared" si="24"/>
        <v>10.64</v>
      </c>
      <c r="BD211" s="120">
        <f t="shared" si="25"/>
        <v>60</v>
      </c>
      <c r="BE211" s="81">
        <f t="shared" si="26"/>
        <v>10.975</v>
      </c>
      <c r="BF211" s="84"/>
      <c r="BG211" s="84"/>
      <c r="BH211" s="84">
        <v>1</v>
      </c>
      <c r="BI211" s="127">
        <f t="shared" si="27"/>
        <v>0</v>
      </c>
      <c r="BJ211" s="127">
        <f t="shared" si="28"/>
        <v>0.25</v>
      </c>
      <c r="BK211" s="127">
        <f t="shared" si="29"/>
        <v>0.25</v>
      </c>
      <c r="BL211" s="127">
        <f t="shared" si="30"/>
        <v>0.99</v>
      </c>
      <c r="BM211" s="85">
        <f t="shared" si="31"/>
        <v>10.86525</v>
      </c>
      <c r="BN211" s="146"/>
    </row>
    <row r="212" spans="1:66" ht="15">
      <c r="A212" s="112">
        <v>45</v>
      </c>
      <c r="B212" s="56" t="s">
        <v>294</v>
      </c>
      <c r="C212" s="57"/>
      <c r="D212" s="56"/>
      <c r="E212" s="61"/>
      <c r="F212" s="59"/>
      <c r="G212" s="59"/>
      <c r="H212" s="59" t="s">
        <v>295</v>
      </c>
      <c r="I212" s="60">
        <v>2013</v>
      </c>
      <c r="J212" s="66">
        <v>10.64</v>
      </c>
      <c r="K212" s="67"/>
      <c r="L212" s="68"/>
      <c r="M212" s="69"/>
      <c r="N212" s="69"/>
      <c r="O212" s="69"/>
      <c r="P212" s="69"/>
      <c r="Q212" s="69"/>
      <c r="R212" s="69"/>
      <c r="S212" s="70">
        <v>11.23</v>
      </c>
      <c r="T212" s="71"/>
      <c r="U212" s="72"/>
      <c r="V212" s="73"/>
      <c r="W212" s="73"/>
      <c r="X212" s="73"/>
      <c r="Y212" s="73"/>
      <c r="Z212" s="73"/>
      <c r="AA212" s="73"/>
      <c r="AB212" s="74">
        <v>10.51</v>
      </c>
      <c r="AC212" s="71"/>
      <c r="AD212" s="75"/>
      <c r="AE212" s="73"/>
      <c r="AF212" s="73"/>
      <c r="AG212" s="73"/>
      <c r="AH212" s="73"/>
      <c r="AI212" s="74">
        <v>10.18</v>
      </c>
      <c r="AJ212" s="73"/>
      <c r="AK212" s="73"/>
      <c r="AL212" s="76"/>
      <c r="AM212" s="77"/>
      <c r="AN212" s="76"/>
      <c r="AO212" s="77"/>
      <c r="AP212" s="76"/>
      <c r="AQ212" s="77"/>
      <c r="AR212" s="70">
        <v>11.090999999999999</v>
      </c>
      <c r="AS212" s="71"/>
      <c r="AT212" s="86"/>
      <c r="AU212" s="69"/>
      <c r="AV212" s="69"/>
      <c r="AW212" s="69"/>
      <c r="AX212" s="69"/>
      <c r="AY212" s="69"/>
      <c r="AZ212" s="69"/>
      <c r="BA212" s="70">
        <v>13.17</v>
      </c>
      <c r="BB212" s="79">
        <v>30</v>
      </c>
      <c r="BC212" s="80">
        <f t="shared" si="24"/>
        <v>12.1305</v>
      </c>
      <c r="BD212" s="80">
        <f t="shared" si="25"/>
        <v>60</v>
      </c>
      <c r="BE212" s="81">
        <f t="shared" si="26"/>
        <v>11.136833333333334</v>
      </c>
      <c r="BF212" s="84"/>
      <c r="BG212" s="84">
        <v>1</v>
      </c>
      <c r="BH212" s="84">
        <v>1</v>
      </c>
      <c r="BI212" s="84">
        <f t="shared" si="27"/>
        <v>0.5</v>
      </c>
      <c r="BJ212" s="84">
        <f t="shared" si="28"/>
        <v>0.25</v>
      </c>
      <c r="BK212" s="84">
        <f t="shared" si="29"/>
        <v>0.75</v>
      </c>
      <c r="BL212" s="84">
        <f t="shared" si="30"/>
        <v>0.97</v>
      </c>
      <c r="BM212" s="85">
        <f t="shared" si="31"/>
        <v>10.802728333333333</v>
      </c>
      <c r="BN212" s="146"/>
    </row>
    <row r="213" spans="1:66" ht="15">
      <c r="A213" s="55">
        <v>46</v>
      </c>
      <c r="B213" s="56" t="s">
        <v>287</v>
      </c>
      <c r="C213" s="57"/>
      <c r="D213" s="56"/>
      <c r="E213" s="61"/>
      <c r="F213" s="59"/>
      <c r="G213" s="59"/>
      <c r="H213" s="59" t="s">
        <v>47</v>
      </c>
      <c r="I213" s="60">
        <v>2013</v>
      </c>
      <c r="J213" s="66">
        <v>10.36</v>
      </c>
      <c r="K213" s="67"/>
      <c r="L213" s="68"/>
      <c r="M213" s="69"/>
      <c r="N213" s="69"/>
      <c r="O213" s="69"/>
      <c r="P213" s="69"/>
      <c r="Q213" s="69"/>
      <c r="R213" s="69"/>
      <c r="S213" s="70">
        <v>10.45</v>
      </c>
      <c r="T213" s="71"/>
      <c r="U213" s="72"/>
      <c r="V213" s="73"/>
      <c r="W213" s="73"/>
      <c r="X213" s="73"/>
      <c r="Y213" s="73"/>
      <c r="Z213" s="73"/>
      <c r="AA213" s="73"/>
      <c r="AB213" s="74">
        <v>11.08</v>
      </c>
      <c r="AC213" s="71"/>
      <c r="AD213" s="75"/>
      <c r="AE213" s="73"/>
      <c r="AF213" s="73"/>
      <c r="AG213" s="73"/>
      <c r="AH213" s="73"/>
      <c r="AI213" s="74">
        <v>10.1</v>
      </c>
      <c r="AJ213" s="73"/>
      <c r="AK213" s="73"/>
      <c r="AL213" s="76"/>
      <c r="AM213" s="77"/>
      <c r="AN213" s="76"/>
      <c r="AO213" s="77"/>
      <c r="AP213" s="76"/>
      <c r="AQ213" s="77"/>
      <c r="AR213" s="70">
        <v>10.59</v>
      </c>
      <c r="AS213" s="71"/>
      <c r="AT213" s="86"/>
      <c r="AU213" s="69"/>
      <c r="AV213" s="69"/>
      <c r="AW213" s="69"/>
      <c r="AX213" s="69"/>
      <c r="AY213" s="69"/>
      <c r="AZ213" s="69"/>
      <c r="BA213" s="70">
        <v>12</v>
      </c>
      <c r="BB213" s="79">
        <v>30</v>
      </c>
      <c r="BC213" s="80">
        <f t="shared" si="24"/>
        <v>11.295</v>
      </c>
      <c r="BD213" s="80">
        <f t="shared" si="25"/>
        <v>60</v>
      </c>
      <c r="BE213" s="81">
        <f t="shared" si="26"/>
        <v>10.763333333333334</v>
      </c>
      <c r="BF213" s="84"/>
      <c r="BG213" s="84"/>
      <c r="BH213" s="84"/>
      <c r="BI213" s="84">
        <f t="shared" si="27"/>
        <v>0</v>
      </c>
      <c r="BJ213" s="84">
        <f t="shared" si="28"/>
        <v>0</v>
      </c>
      <c r="BK213" s="84">
        <f t="shared" si="29"/>
        <v>0</v>
      </c>
      <c r="BL213" s="84">
        <f t="shared" si="30"/>
        <v>1</v>
      </c>
      <c r="BM213" s="85">
        <f t="shared" si="31"/>
        <v>10.763333333333334</v>
      </c>
      <c r="BN213" s="146"/>
    </row>
    <row r="214" spans="1:66" ht="15">
      <c r="A214" s="112">
        <v>47</v>
      </c>
      <c r="B214" s="56" t="s">
        <v>243</v>
      </c>
      <c r="C214" s="57"/>
      <c r="D214" s="56"/>
      <c r="E214" s="58"/>
      <c r="F214" s="56"/>
      <c r="G214" s="56"/>
      <c r="H214" s="56" t="s">
        <v>244</v>
      </c>
      <c r="I214" s="62">
        <v>2013</v>
      </c>
      <c r="J214" s="87">
        <v>9.4700000000000006</v>
      </c>
      <c r="K214" s="67"/>
      <c r="L214" s="68"/>
      <c r="M214" s="88"/>
      <c r="N214" s="88"/>
      <c r="O214" s="88"/>
      <c r="P214" s="88"/>
      <c r="Q214" s="88"/>
      <c r="R214" s="88"/>
      <c r="S214" s="70">
        <v>10.58</v>
      </c>
      <c r="T214" s="71"/>
      <c r="U214" s="72"/>
      <c r="V214" s="73"/>
      <c r="W214" s="73"/>
      <c r="X214" s="73"/>
      <c r="Y214" s="73"/>
      <c r="Z214" s="73"/>
      <c r="AA214" s="73"/>
      <c r="AB214" s="74">
        <v>9.69</v>
      </c>
      <c r="AC214" s="71"/>
      <c r="AD214" s="75"/>
      <c r="AE214" s="73"/>
      <c r="AF214" s="73"/>
      <c r="AG214" s="73"/>
      <c r="AH214" s="73"/>
      <c r="AI214" s="74">
        <v>10.94</v>
      </c>
      <c r="AJ214" s="73"/>
      <c r="AK214" s="73"/>
      <c r="AL214" s="74"/>
      <c r="AM214" s="73"/>
      <c r="AN214" s="74"/>
      <c r="AO214" s="73"/>
      <c r="AP214" s="74"/>
      <c r="AQ214" s="73"/>
      <c r="AR214" s="70">
        <v>12.79</v>
      </c>
      <c r="AS214" s="71"/>
      <c r="AT214" s="75"/>
      <c r="AU214" s="88"/>
      <c r="AV214" s="88"/>
      <c r="AW214" s="88"/>
      <c r="AX214" s="88"/>
      <c r="AY214" s="88"/>
      <c r="AZ214" s="88"/>
      <c r="BA214" s="70">
        <v>11.02</v>
      </c>
      <c r="BB214" s="79">
        <v>30</v>
      </c>
      <c r="BC214" s="80">
        <f t="shared" si="24"/>
        <v>11.904999999999999</v>
      </c>
      <c r="BD214" s="80">
        <f t="shared" si="25"/>
        <v>60</v>
      </c>
      <c r="BE214" s="89">
        <f t="shared" si="26"/>
        <v>10.748333333333333</v>
      </c>
      <c r="BF214" s="82"/>
      <c r="BG214" s="82"/>
      <c r="BH214" s="82"/>
      <c r="BI214" s="82">
        <f t="shared" si="27"/>
        <v>0</v>
      </c>
      <c r="BJ214" s="82">
        <f t="shared" si="28"/>
        <v>0</v>
      </c>
      <c r="BK214" s="82">
        <f t="shared" si="29"/>
        <v>0</v>
      </c>
      <c r="BL214" s="82">
        <f t="shared" si="30"/>
        <v>1</v>
      </c>
      <c r="BM214" s="83">
        <f t="shared" si="31"/>
        <v>10.748333333333333</v>
      </c>
      <c r="BN214" s="146"/>
    </row>
    <row r="215" spans="1:66" ht="15">
      <c r="A215" s="55">
        <v>48</v>
      </c>
      <c r="B215" s="56" t="s">
        <v>245</v>
      </c>
      <c r="C215" s="57"/>
      <c r="D215" s="56"/>
      <c r="E215" s="58"/>
      <c r="F215" s="56"/>
      <c r="G215" s="56"/>
      <c r="H215" s="56" t="s">
        <v>246</v>
      </c>
      <c r="I215" s="62">
        <v>2013</v>
      </c>
      <c r="J215" s="87">
        <v>9.5</v>
      </c>
      <c r="K215" s="67"/>
      <c r="L215" s="68"/>
      <c r="M215" s="88"/>
      <c r="N215" s="88"/>
      <c r="O215" s="88"/>
      <c r="P215" s="88"/>
      <c r="Q215" s="88"/>
      <c r="R215" s="88"/>
      <c r="S215" s="70">
        <v>11.38</v>
      </c>
      <c r="T215" s="71"/>
      <c r="U215" s="72"/>
      <c r="V215" s="73"/>
      <c r="W215" s="73"/>
      <c r="X215" s="73"/>
      <c r="Y215" s="73"/>
      <c r="Z215" s="73"/>
      <c r="AA215" s="73"/>
      <c r="AB215" s="74">
        <v>10.18</v>
      </c>
      <c r="AC215" s="71"/>
      <c r="AD215" s="75"/>
      <c r="AE215" s="73"/>
      <c r="AF215" s="73"/>
      <c r="AG215" s="73"/>
      <c r="AH215" s="73"/>
      <c r="AI215" s="74">
        <v>11.79</v>
      </c>
      <c r="AJ215" s="73"/>
      <c r="AK215" s="73"/>
      <c r="AL215" s="74"/>
      <c r="AM215" s="73"/>
      <c r="AN215" s="74"/>
      <c r="AO215" s="73"/>
      <c r="AP215" s="74"/>
      <c r="AQ215" s="73"/>
      <c r="AR215" s="70">
        <v>10.35</v>
      </c>
      <c r="AS215" s="71"/>
      <c r="AT215" s="75"/>
      <c r="AU215" s="88"/>
      <c r="AV215" s="88"/>
      <c r="AW215" s="88"/>
      <c r="AX215" s="88"/>
      <c r="AY215" s="88"/>
      <c r="AZ215" s="88"/>
      <c r="BA215" s="70">
        <v>11.27</v>
      </c>
      <c r="BB215" s="79">
        <v>30</v>
      </c>
      <c r="BC215" s="80">
        <f t="shared" si="24"/>
        <v>10.809999999999999</v>
      </c>
      <c r="BD215" s="80">
        <f t="shared" si="25"/>
        <v>60</v>
      </c>
      <c r="BE215" s="89">
        <f t="shared" si="26"/>
        <v>10.744999999999999</v>
      </c>
      <c r="BF215" s="82"/>
      <c r="BG215" s="82"/>
      <c r="BH215" s="82"/>
      <c r="BI215" s="82">
        <f t="shared" si="27"/>
        <v>0</v>
      </c>
      <c r="BJ215" s="82">
        <f t="shared" si="28"/>
        <v>0</v>
      </c>
      <c r="BK215" s="82">
        <f t="shared" si="29"/>
        <v>0</v>
      </c>
      <c r="BL215" s="82">
        <f t="shared" si="30"/>
        <v>1</v>
      </c>
      <c r="BM215" s="83">
        <f t="shared" si="31"/>
        <v>10.744999999999999</v>
      </c>
      <c r="BN215" s="146"/>
    </row>
    <row r="216" spans="1:66" ht="15">
      <c r="A216" s="112">
        <v>49</v>
      </c>
      <c r="B216" s="56" t="s">
        <v>301</v>
      </c>
      <c r="C216" s="57"/>
      <c r="D216" s="56"/>
      <c r="E216" s="58"/>
      <c r="F216" s="56"/>
      <c r="G216" s="56"/>
      <c r="H216" s="56" t="s">
        <v>141</v>
      </c>
      <c r="I216" s="62">
        <v>2013</v>
      </c>
      <c r="J216" s="87">
        <v>11.11</v>
      </c>
      <c r="K216" s="67"/>
      <c r="L216" s="68"/>
      <c r="M216" s="88"/>
      <c r="N216" s="88"/>
      <c r="O216" s="88"/>
      <c r="P216" s="88"/>
      <c r="Q216" s="88"/>
      <c r="R216" s="88"/>
      <c r="S216" s="70">
        <v>10.210000000000001</v>
      </c>
      <c r="T216" s="71"/>
      <c r="U216" s="72"/>
      <c r="V216" s="73"/>
      <c r="W216" s="73"/>
      <c r="X216" s="73"/>
      <c r="Y216" s="73"/>
      <c r="Z216" s="73"/>
      <c r="AA216" s="73"/>
      <c r="AB216" s="74">
        <v>10.35</v>
      </c>
      <c r="AC216" s="71"/>
      <c r="AD216" s="75"/>
      <c r="AE216" s="73"/>
      <c r="AF216" s="73"/>
      <c r="AG216" s="73"/>
      <c r="AH216" s="73"/>
      <c r="AI216" s="74">
        <v>9.7200000000000006</v>
      </c>
      <c r="AJ216" s="73"/>
      <c r="AK216" s="73"/>
      <c r="AL216" s="74"/>
      <c r="AM216" s="73"/>
      <c r="AN216" s="74"/>
      <c r="AO216" s="73"/>
      <c r="AP216" s="74"/>
      <c r="AQ216" s="73"/>
      <c r="AR216" s="70">
        <v>10.46</v>
      </c>
      <c r="AS216" s="71"/>
      <c r="AT216" s="75"/>
      <c r="AU216" s="88"/>
      <c r="AV216" s="88"/>
      <c r="AW216" s="88"/>
      <c r="AX216" s="88"/>
      <c r="AY216" s="88"/>
      <c r="AZ216" s="88"/>
      <c r="BA216" s="70">
        <v>13.22</v>
      </c>
      <c r="BB216" s="79">
        <v>30</v>
      </c>
      <c r="BC216" s="80">
        <f t="shared" si="24"/>
        <v>11.84</v>
      </c>
      <c r="BD216" s="80">
        <f t="shared" si="25"/>
        <v>60</v>
      </c>
      <c r="BE216" s="89">
        <f t="shared" si="26"/>
        <v>10.845000000000001</v>
      </c>
      <c r="BF216" s="82"/>
      <c r="BG216" s="82"/>
      <c r="BH216" s="82">
        <v>1</v>
      </c>
      <c r="BI216" s="82">
        <f t="shared" si="27"/>
        <v>0</v>
      </c>
      <c r="BJ216" s="82">
        <f t="shared" si="28"/>
        <v>0.25</v>
      </c>
      <c r="BK216" s="82">
        <f t="shared" si="29"/>
        <v>0.25</v>
      </c>
      <c r="BL216" s="82">
        <f t="shared" si="30"/>
        <v>0.99</v>
      </c>
      <c r="BM216" s="83">
        <f t="shared" si="31"/>
        <v>10.736550000000001</v>
      </c>
      <c r="BN216" s="146"/>
    </row>
    <row r="217" spans="1:66" ht="15">
      <c r="A217" s="55">
        <v>50</v>
      </c>
      <c r="B217" s="56" t="s">
        <v>219</v>
      </c>
      <c r="C217" s="57"/>
      <c r="D217" s="56"/>
      <c r="E217" s="58"/>
      <c r="F217" s="56"/>
      <c r="G217" s="56"/>
      <c r="H217" s="56" t="s">
        <v>220</v>
      </c>
      <c r="I217" s="62">
        <v>2013</v>
      </c>
      <c r="J217" s="87">
        <v>9.98</v>
      </c>
      <c r="K217" s="67"/>
      <c r="L217" s="68"/>
      <c r="M217" s="88"/>
      <c r="N217" s="88"/>
      <c r="O217" s="88"/>
      <c r="P217" s="88"/>
      <c r="Q217" s="88"/>
      <c r="R217" s="88"/>
      <c r="S217" s="70">
        <v>10.35</v>
      </c>
      <c r="T217" s="71"/>
      <c r="U217" s="72"/>
      <c r="V217" s="73"/>
      <c r="W217" s="73"/>
      <c r="X217" s="73"/>
      <c r="Y217" s="73"/>
      <c r="Z217" s="73"/>
      <c r="AA217" s="73"/>
      <c r="AB217" s="74">
        <v>11.97</v>
      </c>
      <c r="AC217" s="71"/>
      <c r="AD217" s="75"/>
      <c r="AE217" s="73"/>
      <c r="AF217" s="73"/>
      <c r="AG217" s="73"/>
      <c r="AH217" s="73"/>
      <c r="AI217" s="74">
        <v>12.13</v>
      </c>
      <c r="AJ217" s="73"/>
      <c r="AK217" s="73"/>
      <c r="AL217" s="74"/>
      <c r="AM217" s="73"/>
      <c r="AN217" s="74"/>
      <c r="AO217" s="73"/>
      <c r="AP217" s="74"/>
      <c r="AQ217" s="73"/>
      <c r="AR217" s="70">
        <v>9.23</v>
      </c>
      <c r="AS217" s="71"/>
      <c r="AT217" s="75"/>
      <c r="AU217" s="88"/>
      <c r="AV217" s="88"/>
      <c r="AW217" s="88"/>
      <c r="AX217" s="88"/>
      <c r="AY217" s="88"/>
      <c r="AZ217" s="88"/>
      <c r="BA217" s="70">
        <v>11.18</v>
      </c>
      <c r="BB217" s="79">
        <v>30</v>
      </c>
      <c r="BC217" s="80">
        <f t="shared" si="24"/>
        <v>10.205</v>
      </c>
      <c r="BD217" s="80">
        <f t="shared" si="25"/>
        <v>60</v>
      </c>
      <c r="BE217" s="89">
        <f t="shared" si="26"/>
        <v>10.806666666666667</v>
      </c>
      <c r="BF217" s="82"/>
      <c r="BG217" s="82"/>
      <c r="BH217" s="82">
        <v>1</v>
      </c>
      <c r="BI217" s="82">
        <f t="shared" si="27"/>
        <v>0</v>
      </c>
      <c r="BJ217" s="82">
        <f t="shared" si="28"/>
        <v>0.25</v>
      </c>
      <c r="BK217" s="82">
        <f t="shared" si="29"/>
        <v>0.25</v>
      </c>
      <c r="BL217" s="82">
        <f t="shared" si="30"/>
        <v>0.99</v>
      </c>
      <c r="BM217" s="83">
        <f t="shared" si="31"/>
        <v>10.698599999999999</v>
      </c>
      <c r="BN217" s="146"/>
    </row>
    <row r="218" spans="1:66" ht="15">
      <c r="A218" s="112">
        <v>51</v>
      </c>
      <c r="B218" s="56" t="s">
        <v>188</v>
      </c>
      <c r="C218" s="57"/>
      <c r="D218" s="56"/>
      <c r="E218" s="58"/>
      <c r="F218" s="56"/>
      <c r="G218" s="56"/>
      <c r="H218" s="56" t="s">
        <v>189</v>
      </c>
      <c r="I218" s="62">
        <v>2013</v>
      </c>
      <c r="J218" s="87">
        <v>11.01</v>
      </c>
      <c r="K218" s="67"/>
      <c r="L218" s="68"/>
      <c r="M218" s="88"/>
      <c r="N218" s="88"/>
      <c r="O218" s="88"/>
      <c r="P218" s="88"/>
      <c r="Q218" s="88"/>
      <c r="R218" s="88"/>
      <c r="S218" s="70">
        <v>11.37</v>
      </c>
      <c r="T218" s="71"/>
      <c r="U218" s="72"/>
      <c r="V218" s="73"/>
      <c r="W218" s="73"/>
      <c r="X218" s="73"/>
      <c r="Y218" s="73"/>
      <c r="Z218" s="73"/>
      <c r="AA218" s="73"/>
      <c r="AB218" s="74">
        <v>10.37</v>
      </c>
      <c r="AC218" s="71"/>
      <c r="AD218" s="75"/>
      <c r="AE218" s="73"/>
      <c r="AF218" s="73"/>
      <c r="AG218" s="73"/>
      <c r="AH218" s="73"/>
      <c r="AI218" s="74">
        <v>11.41</v>
      </c>
      <c r="AJ218" s="73"/>
      <c r="AK218" s="73"/>
      <c r="AL218" s="74"/>
      <c r="AM218" s="73"/>
      <c r="AN218" s="74"/>
      <c r="AO218" s="73"/>
      <c r="AP218" s="74"/>
      <c r="AQ218" s="73"/>
      <c r="AR218" s="70">
        <v>8.2799999999999994</v>
      </c>
      <c r="AS218" s="71"/>
      <c r="AT218" s="75"/>
      <c r="AU218" s="88"/>
      <c r="AV218" s="88"/>
      <c r="AW218" s="88"/>
      <c r="AX218" s="88"/>
      <c r="AY218" s="88"/>
      <c r="AZ218" s="88"/>
      <c r="BA218" s="70">
        <v>11.72</v>
      </c>
      <c r="BB218" s="79">
        <v>30</v>
      </c>
      <c r="BC218" s="80">
        <f t="shared" si="24"/>
        <v>10</v>
      </c>
      <c r="BD218" s="80">
        <f t="shared" si="25"/>
        <v>60</v>
      </c>
      <c r="BE218" s="89">
        <f t="shared" si="26"/>
        <v>10.693333333333333</v>
      </c>
      <c r="BF218" s="82"/>
      <c r="BG218" s="82"/>
      <c r="BH218" s="82"/>
      <c r="BI218" s="82">
        <f t="shared" si="27"/>
        <v>0</v>
      </c>
      <c r="BJ218" s="82">
        <f t="shared" si="28"/>
        <v>0</v>
      </c>
      <c r="BK218" s="82">
        <f t="shared" si="29"/>
        <v>0</v>
      </c>
      <c r="BL218" s="82">
        <f t="shared" si="30"/>
        <v>1</v>
      </c>
      <c r="BM218" s="83">
        <f t="shared" si="31"/>
        <v>10.693333333333333</v>
      </c>
      <c r="BN218" s="146"/>
    </row>
    <row r="219" spans="1:66" ht="15">
      <c r="A219" s="55">
        <v>52</v>
      </c>
      <c r="B219" s="56" t="s">
        <v>277</v>
      </c>
      <c r="C219" s="57"/>
      <c r="D219" s="56"/>
      <c r="E219" s="58"/>
      <c r="F219" s="56"/>
      <c r="G219" s="56"/>
      <c r="H219" s="56" t="s">
        <v>278</v>
      </c>
      <c r="I219" s="62">
        <v>2013</v>
      </c>
      <c r="J219" s="87">
        <v>11.83</v>
      </c>
      <c r="K219" s="67"/>
      <c r="L219" s="68"/>
      <c r="M219" s="88"/>
      <c r="N219" s="88"/>
      <c r="O219" s="88"/>
      <c r="P219" s="88"/>
      <c r="Q219" s="88"/>
      <c r="R219" s="88"/>
      <c r="S219" s="70">
        <v>11</v>
      </c>
      <c r="T219" s="71"/>
      <c r="U219" s="72"/>
      <c r="V219" s="73"/>
      <c r="W219" s="73"/>
      <c r="X219" s="73"/>
      <c r="Y219" s="73"/>
      <c r="Z219" s="73"/>
      <c r="AA219" s="73"/>
      <c r="AB219" s="74">
        <v>10.26</v>
      </c>
      <c r="AC219" s="71"/>
      <c r="AD219" s="75"/>
      <c r="AE219" s="73"/>
      <c r="AF219" s="73"/>
      <c r="AG219" s="73"/>
      <c r="AH219" s="73"/>
      <c r="AI219" s="74">
        <v>10.27</v>
      </c>
      <c r="AJ219" s="73"/>
      <c r="AK219" s="73"/>
      <c r="AL219" s="74"/>
      <c r="AM219" s="73"/>
      <c r="AN219" s="74"/>
      <c r="AO219" s="73"/>
      <c r="AP219" s="74"/>
      <c r="AQ219" s="73"/>
      <c r="AR219" s="70">
        <v>8.8800000000000008</v>
      </c>
      <c r="AS219" s="71"/>
      <c r="AT219" s="75"/>
      <c r="AU219" s="88"/>
      <c r="AV219" s="88"/>
      <c r="AW219" s="88"/>
      <c r="AX219" s="88"/>
      <c r="AY219" s="88"/>
      <c r="AZ219" s="88"/>
      <c r="BA219" s="70">
        <v>12.45</v>
      </c>
      <c r="BB219" s="79">
        <v>30</v>
      </c>
      <c r="BC219" s="80">
        <f t="shared" si="24"/>
        <v>10.664999999999999</v>
      </c>
      <c r="BD219" s="80">
        <f t="shared" si="25"/>
        <v>60</v>
      </c>
      <c r="BE219" s="89">
        <f t="shared" si="26"/>
        <v>10.781666666666666</v>
      </c>
      <c r="BF219" s="82"/>
      <c r="BG219" s="82"/>
      <c r="BH219" s="82">
        <v>1</v>
      </c>
      <c r="BI219" s="82">
        <f t="shared" si="27"/>
        <v>0</v>
      </c>
      <c r="BJ219" s="82">
        <f t="shared" si="28"/>
        <v>0.25</v>
      </c>
      <c r="BK219" s="82">
        <f t="shared" si="29"/>
        <v>0.25</v>
      </c>
      <c r="BL219" s="82">
        <f t="shared" si="30"/>
        <v>0.99</v>
      </c>
      <c r="BM219" s="83">
        <f t="shared" si="31"/>
        <v>10.67385</v>
      </c>
      <c r="BN219" s="146"/>
    </row>
    <row r="220" spans="1:66" ht="15">
      <c r="A220" s="112">
        <v>53</v>
      </c>
      <c r="B220" s="56" t="s">
        <v>279</v>
      </c>
      <c r="C220" s="56"/>
      <c r="D220" s="56"/>
      <c r="E220" s="58"/>
      <c r="F220" s="63"/>
      <c r="G220" s="56"/>
      <c r="H220" s="56" t="s">
        <v>280</v>
      </c>
      <c r="I220" s="62">
        <v>2013</v>
      </c>
      <c r="J220" s="87">
        <v>10.77</v>
      </c>
      <c r="K220" s="67"/>
      <c r="L220" s="68"/>
      <c r="M220" s="88"/>
      <c r="N220" s="88"/>
      <c r="O220" s="88"/>
      <c r="P220" s="88"/>
      <c r="Q220" s="88"/>
      <c r="R220" s="88"/>
      <c r="S220" s="70">
        <v>11.45</v>
      </c>
      <c r="T220" s="71"/>
      <c r="U220" s="72"/>
      <c r="V220" s="73"/>
      <c r="W220" s="73"/>
      <c r="X220" s="73"/>
      <c r="Y220" s="73"/>
      <c r="Z220" s="73"/>
      <c r="AA220" s="73"/>
      <c r="AB220" s="74">
        <v>9.9600000000000009</v>
      </c>
      <c r="AC220" s="71"/>
      <c r="AD220" s="75"/>
      <c r="AE220" s="73"/>
      <c r="AF220" s="73"/>
      <c r="AG220" s="73"/>
      <c r="AH220" s="73"/>
      <c r="AI220" s="74">
        <v>11.08</v>
      </c>
      <c r="AJ220" s="73"/>
      <c r="AK220" s="73"/>
      <c r="AL220" s="74"/>
      <c r="AM220" s="73"/>
      <c r="AN220" s="74"/>
      <c r="AO220" s="73"/>
      <c r="AP220" s="74"/>
      <c r="AQ220" s="73"/>
      <c r="AR220" s="70">
        <v>9.16</v>
      </c>
      <c r="AS220" s="71"/>
      <c r="AT220" s="75"/>
      <c r="AU220" s="88"/>
      <c r="AV220" s="88"/>
      <c r="AW220" s="88"/>
      <c r="AX220" s="88"/>
      <c r="AY220" s="88"/>
      <c r="AZ220" s="88"/>
      <c r="BA220" s="70">
        <v>11.33</v>
      </c>
      <c r="BB220" s="79">
        <v>30</v>
      </c>
      <c r="BC220" s="80">
        <f t="shared" si="24"/>
        <v>10.245000000000001</v>
      </c>
      <c r="BD220" s="80">
        <f t="shared" si="25"/>
        <v>60</v>
      </c>
      <c r="BE220" s="89">
        <f t="shared" si="26"/>
        <v>10.625</v>
      </c>
      <c r="BF220" s="82"/>
      <c r="BG220" s="82"/>
      <c r="BH220" s="82"/>
      <c r="BI220" s="90">
        <f t="shared" si="27"/>
        <v>0</v>
      </c>
      <c r="BJ220" s="90">
        <f t="shared" si="28"/>
        <v>0</v>
      </c>
      <c r="BK220" s="90">
        <f t="shared" si="29"/>
        <v>0</v>
      </c>
      <c r="BL220" s="90">
        <f t="shared" si="30"/>
        <v>1</v>
      </c>
      <c r="BM220" s="83">
        <f t="shared" si="31"/>
        <v>10.625</v>
      </c>
      <c r="BN220" s="146"/>
    </row>
    <row r="221" spans="1:66" ht="15">
      <c r="A221" s="55">
        <v>54</v>
      </c>
      <c r="B221" s="56" t="s">
        <v>273</v>
      </c>
      <c r="C221" s="57"/>
      <c r="D221" s="56"/>
      <c r="E221" s="58"/>
      <c r="F221" s="56"/>
      <c r="G221" s="56"/>
      <c r="H221" s="56" t="s">
        <v>193</v>
      </c>
      <c r="I221" s="62">
        <v>2013</v>
      </c>
      <c r="J221" s="87">
        <v>10.11</v>
      </c>
      <c r="K221" s="67"/>
      <c r="L221" s="68"/>
      <c r="M221" s="88"/>
      <c r="N221" s="88"/>
      <c r="O221" s="88"/>
      <c r="P221" s="88"/>
      <c r="Q221" s="88"/>
      <c r="R221" s="88"/>
      <c r="S221" s="70">
        <v>10.98</v>
      </c>
      <c r="T221" s="71"/>
      <c r="U221" s="72"/>
      <c r="V221" s="73"/>
      <c r="W221" s="73"/>
      <c r="X221" s="73"/>
      <c r="Y221" s="73"/>
      <c r="Z221" s="73"/>
      <c r="AA221" s="73"/>
      <c r="AB221" s="74">
        <v>10.25</v>
      </c>
      <c r="AC221" s="71"/>
      <c r="AD221" s="75"/>
      <c r="AE221" s="73"/>
      <c r="AF221" s="73"/>
      <c r="AG221" s="73"/>
      <c r="AH221" s="73"/>
      <c r="AI221" s="74">
        <v>9.9499999999999993</v>
      </c>
      <c r="AJ221" s="73"/>
      <c r="AK221" s="73"/>
      <c r="AL221" s="74"/>
      <c r="AM221" s="73"/>
      <c r="AN221" s="74"/>
      <c r="AO221" s="73"/>
      <c r="AP221" s="74"/>
      <c r="AQ221" s="73"/>
      <c r="AR221" s="70">
        <v>10.29</v>
      </c>
      <c r="AS221" s="71"/>
      <c r="AT221" s="75"/>
      <c r="AU221" s="88"/>
      <c r="AV221" s="88"/>
      <c r="AW221" s="88"/>
      <c r="AX221" s="88"/>
      <c r="AY221" s="88"/>
      <c r="AZ221" s="88"/>
      <c r="BA221" s="70">
        <v>12.77</v>
      </c>
      <c r="BB221" s="79">
        <v>30</v>
      </c>
      <c r="BC221" s="80">
        <f t="shared" si="24"/>
        <v>11.53</v>
      </c>
      <c r="BD221" s="80">
        <f t="shared" si="25"/>
        <v>60</v>
      </c>
      <c r="BE221" s="89">
        <f t="shared" si="26"/>
        <v>10.725</v>
      </c>
      <c r="BF221" s="82"/>
      <c r="BG221" s="82"/>
      <c r="BH221" s="82">
        <v>1</v>
      </c>
      <c r="BI221" s="82">
        <f t="shared" si="27"/>
        <v>0</v>
      </c>
      <c r="BJ221" s="82">
        <f t="shared" si="28"/>
        <v>0.25</v>
      </c>
      <c r="BK221" s="82">
        <f t="shared" si="29"/>
        <v>0.25</v>
      </c>
      <c r="BL221" s="82">
        <f t="shared" si="30"/>
        <v>0.99</v>
      </c>
      <c r="BM221" s="83">
        <f t="shared" si="31"/>
        <v>10.617749999999999</v>
      </c>
      <c r="BN221" s="146"/>
    </row>
    <row r="222" spans="1:66" ht="15">
      <c r="A222" s="112">
        <v>55</v>
      </c>
      <c r="B222" s="56" t="s">
        <v>100</v>
      </c>
      <c r="C222" s="57"/>
      <c r="D222" s="56"/>
      <c r="E222" s="58"/>
      <c r="F222" s="56"/>
      <c r="G222" s="56"/>
      <c r="H222" s="56" t="s">
        <v>281</v>
      </c>
      <c r="I222" s="62">
        <v>2013</v>
      </c>
      <c r="J222" s="87">
        <v>9.75</v>
      </c>
      <c r="K222" s="67"/>
      <c r="L222" s="68"/>
      <c r="M222" s="88"/>
      <c r="N222" s="88"/>
      <c r="O222" s="88"/>
      <c r="P222" s="88"/>
      <c r="Q222" s="88"/>
      <c r="R222" s="88"/>
      <c r="S222" s="70">
        <v>10.36</v>
      </c>
      <c r="T222" s="71"/>
      <c r="U222" s="72"/>
      <c r="V222" s="73"/>
      <c r="W222" s="73"/>
      <c r="X222" s="73"/>
      <c r="Y222" s="73"/>
      <c r="Z222" s="73"/>
      <c r="AA222" s="73"/>
      <c r="AB222" s="74">
        <v>9.73</v>
      </c>
      <c r="AC222" s="71"/>
      <c r="AD222" s="75"/>
      <c r="AE222" s="73"/>
      <c r="AF222" s="73"/>
      <c r="AG222" s="73"/>
      <c r="AH222" s="73"/>
      <c r="AI222" s="74">
        <v>11.47</v>
      </c>
      <c r="AJ222" s="73"/>
      <c r="AK222" s="73"/>
      <c r="AL222" s="74"/>
      <c r="AM222" s="73"/>
      <c r="AN222" s="74"/>
      <c r="AO222" s="73"/>
      <c r="AP222" s="74"/>
      <c r="AQ222" s="73"/>
      <c r="AR222" s="70">
        <v>10.54</v>
      </c>
      <c r="AS222" s="71"/>
      <c r="AT222" s="75"/>
      <c r="AU222" s="88"/>
      <c r="AV222" s="88"/>
      <c r="AW222" s="88"/>
      <c r="AX222" s="88"/>
      <c r="AY222" s="88"/>
      <c r="AZ222" s="88"/>
      <c r="BA222" s="70">
        <v>11.5</v>
      </c>
      <c r="BB222" s="79">
        <v>30</v>
      </c>
      <c r="BC222" s="80">
        <f t="shared" si="24"/>
        <v>11.02</v>
      </c>
      <c r="BD222" s="80">
        <f t="shared" si="25"/>
        <v>60</v>
      </c>
      <c r="BE222" s="89">
        <f t="shared" si="26"/>
        <v>10.558333333333334</v>
      </c>
      <c r="BF222" s="82"/>
      <c r="BG222" s="82"/>
      <c r="BH222" s="82"/>
      <c r="BI222" s="82">
        <f t="shared" si="27"/>
        <v>0</v>
      </c>
      <c r="BJ222" s="82">
        <f t="shared" si="28"/>
        <v>0</v>
      </c>
      <c r="BK222" s="82">
        <f t="shared" si="29"/>
        <v>0</v>
      </c>
      <c r="BL222" s="82">
        <f t="shared" si="30"/>
        <v>1</v>
      </c>
      <c r="BM222" s="83">
        <f t="shared" si="31"/>
        <v>10.558333333333334</v>
      </c>
      <c r="BN222" s="146"/>
    </row>
    <row r="223" spans="1:66" ht="15">
      <c r="A223" s="55">
        <v>56</v>
      </c>
      <c r="B223" s="56" t="s">
        <v>236</v>
      </c>
      <c r="C223" s="57"/>
      <c r="D223" s="56"/>
      <c r="E223" s="61"/>
      <c r="F223" s="59"/>
      <c r="G223" s="95"/>
      <c r="H223" s="95" t="s">
        <v>47</v>
      </c>
      <c r="I223" s="96">
        <v>2013</v>
      </c>
      <c r="J223" s="66">
        <v>10.78</v>
      </c>
      <c r="K223" s="67"/>
      <c r="L223" s="68"/>
      <c r="M223" s="69"/>
      <c r="N223" s="69"/>
      <c r="O223" s="69"/>
      <c r="P223" s="69"/>
      <c r="Q223" s="69"/>
      <c r="R223" s="69"/>
      <c r="S223" s="70">
        <v>9.92</v>
      </c>
      <c r="T223" s="71"/>
      <c r="U223" s="72"/>
      <c r="V223" s="73"/>
      <c r="W223" s="73"/>
      <c r="X223" s="73"/>
      <c r="Y223" s="73"/>
      <c r="Z223" s="73"/>
      <c r="AA223" s="73"/>
      <c r="AB223" s="74">
        <v>11.38</v>
      </c>
      <c r="AC223" s="71"/>
      <c r="AD223" s="75"/>
      <c r="AE223" s="73"/>
      <c r="AF223" s="73"/>
      <c r="AG223" s="73"/>
      <c r="AH223" s="73"/>
      <c r="AI223" s="74">
        <v>10.83</v>
      </c>
      <c r="AJ223" s="73"/>
      <c r="AK223" s="73"/>
      <c r="AL223" s="76"/>
      <c r="AM223" s="77"/>
      <c r="AN223" s="76"/>
      <c r="AO223" s="77"/>
      <c r="AP223" s="76"/>
      <c r="AQ223" s="77"/>
      <c r="AR223" s="70">
        <v>10.33</v>
      </c>
      <c r="AS223" s="71"/>
      <c r="AT223" s="86"/>
      <c r="AU223" s="69"/>
      <c r="AV223" s="69"/>
      <c r="AW223" s="69"/>
      <c r="AX223" s="69"/>
      <c r="AY223" s="69"/>
      <c r="AZ223" s="69"/>
      <c r="BA223" s="70">
        <v>10.32</v>
      </c>
      <c r="BB223" s="79">
        <v>30</v>
      </c>
      <c r="BC223" s="80">
        <f t="shared" si="24"/>
        <v>10.324999999999999</v>
      </c>
      <c r="BD223" s="80">
        <f t="shared" si="25"/>
        <v>60</v>
      </c>
      <c r="BE223" s="81">
        <f t="shared" si="26"/>
        <v>10.593333333333332</v>
      </c>
      <c r="BF223" s="84"/>
      <c r="BG223" s="84"/>
      <c r="BH223" s="84">
        <v>1</v>
      </c>
      <c r="BI223" s="84">
        <f t="shared" si="27"/>
        <v>0</v>
      </c>
      <c r="BJ223" s="84">
        <f t="shared" si="28"/>
        <v>0.25</v>
      </c>
      <c r="BK223" s="84">
        <f t="shared" si="29"/>
        <v>0.25</v>
      </c>
      <c r="BL223" s="84">
        <f t="shared" si="30"/>
        <v>0.99</v>
      </c>
      <c r="BM223" s="85">
        <f t="shared" si="31"/>
        <v>10.487399999999999</v>
      </c>
      <c r="BN223" s="146"/>
    </row>
    <row r="224" spans="1:66" ht="15">
      <c r="A224" s="112">
        <v>57</v>
      </c>
      <c r="B224" s="56" t="s">
        <v>299</v>
      </c>
      <c r="C224" s="56"/>
      <c r="D224" s="56"/>
      <c r="E224" s="61"/>
      <c r="F224" s="95"/>
      <c r="G224" s="59"/>
      <c r="H224" s="59" t="s">
        <v>300</v>
      </c>
      <c r="I224" s="60">
        <v>2013</v>
      </c>
      <c r="J224" s="66">
        <v>11.22</v>
      </c>
      <c r="K224" s="67"/>
      <c r="L224" s="68"/>
      <c r="M224" s="69"/>
      <c r="N224" s="69"/>
      <c r="O224" s="69"/>
      <c r="P224" s="69"/>
      <c r="Q224" s="69"/>
      <c r="R224" s="69"/>
      <c r="S224" s="70">
        <v>9.34</v>
      </c>
      <c r="T224" s="71"/>
      <c r="U224" s="72"/>
      <c r="V224" s="73"/>
      <c r="W224" s="73"/>
      <c r="X224" s="73"/>
      <c r="Y224" s="73"/>
      <c r="Z224" s="73"/>
      <c r="AA224" s="73"/>
      <c r="AB224" s="74">
        <v>10.48</v>
      </c>
      <c r="AC224" s="71"/>
      <c r="AD224" s="75"/>
      <c r="AE224" s="73"/>
      <c r="AF224" s="73"/>
      <c r="AG224" s="73"/>
      <c r="AH224" s="73"/>
      <c r="AI224" s="74">
        <v>9.8000000000000007</v>
      </c>
      <c r="AJ224" s="73"/>
      <c r="AK224" s="73"/>
      <c r="AL224" s="76"/>
      <c r="AM224" s="77"/>
      <c r="AN224" s="76"/>
      <c r="AO224" s="77"/>
      <c r="AP224" s="76"/>
      <c r="AQ224" s="77"/>
      <c r="AR224" s="70">
        <v>10</v>
      </c>
      <c r="AS224" s="71"/>
      <c r="AT224" s="86"/>
      <c r="AU224" s="69"/>
      <c r="AV224" s="69"/>
      <c r="AW224" s="69"/>
      <c r="AX224" s="69"/>
      <c r="AY224" s="69"/>
      <c r="AZ224" s="69"/>
      <c r="BA224" s="70">
        <v>12.01</v>
      </c>
      <c r="BB224" s="79">
        <v>30</v>
      </c>
      <c r="BC224" s="80">
        <f t="shared" si="24"/>
        <v>11.004999999999999</v>
      </c>
      <c r="BD224" s="80">
        <f t="shared" si="25"/>
        <v>60</v>
      </c>
      <c r="BE224" s="81">
        <f t="shared" si="26"/>
        <v>10.475</v>
      </c>
      <c r="BF224" s="84"/>
      <c r="BG224" s="84"/>
      <c r="BH224" s="84"/>
      <c r="BI224" s="97">
        <f t="shared" si="27"/>
        <v>0</v>
      </c>
      <c r="BJ224" s="97">
        <f t="shared" si="28"/>
        <v>0</v>
      </c>
      <c r="BK224" s="97">
        <f t="shared" si="29"/>
        <v>0</v>
      </c>
      <c r="BL224" s="97">
        <f t="shared" si="30"/>
        <v>1</v>
      </c>
      <c r="BM224" s="85">
        <f t="shared" si="31"/>
        <v>10.475</v>
      </c>
      <c r="BN224" s="146"/>
    </row>
    <row r="225" spans="1:66" ht="15">
      <c r="A225" s="55">
        <v>58</v>
      </c>
      <c r="B225" s="56" t="s">
        <v>227</v>
      </c>
      <c r="C225" s="56"/>
      <c r="D225" s="56"/>
      <c r="E225" s="61"/>
      <c r="F225" s="95"/>
      <c r="G225" s="95"/>
      <c r="H225" s="95" t="s">
        <v>77</v>
      </c>
      <c r="I225" s="96">
        <v>2012</v>
      </c>
      <c r="J225" s="66">
        <v>10.26</v>
      </c>
      <c r="K225" s="67"/>
      <c r="L225" s="68"/>
      <c r="M225" s="69"/>
      <c r="N225" s="69"/>
      <c r="O225" s="69"/>
      <c r="P225" s="69"/>
      <c r="Q225" s="69"/>
      <c r="R225" s="69"/>
      <c r="S225" s="70">
        <v>9.74</v>
      </c>
      <c r="T225" s="71"/>
      <c r="U225" s="72"/>
      <c r="V225" s="73"/>
      <c r="W225" s="73"/>
      <c r="X225" s="73"/>
      <c r="Y225" s="73"/>
      <c r="Z225" s="73"/>
      <c r="AA225" s="73"/>
      <c r="AB225" s="74">
        <v>11.53</v>
      </c>
      <c r="AC225" s="71"/>
      <c r="AD225" s="75"/>
      <c r="AE225" s="73"/>
      <c r="AF225" s="73"/>
      <c r="AG225" s="73"/>
      <c r="AH225" s="73"/>
      <c r="AI225" s="74">
        <v>10.18</v>
      </c>
      <c r="AJ225" s="73"/>
      <c r="AK225" s="73"/>
      <c r="AL225" s="76"/>
      <c r="AM225" s="77"/>
      <c r="AN225" s="76"/>
      <c r="AO225" s="77"/>
      <c r="AP225" s="76"/>
      <c r="AQ225" s="77"/>
      <c r="AR225" s="70">
        <v>11.33</v>
      </c>
      <c r="AS225" s="71"/>
      <c r="AT225" s="86"/>
      <c r="AU225" s="69"/>
      <c r="AV225" s="69"/>
      <c r="AW225" s="69"/>
      <c r="AX225" s="69"/>
      <c r="AY225" s="69"/>
      <c r="AZ225" s="69"/>
      <c r="BA225" s="70">
        <v>11.44</v>
      </c>
      <c r="BB225" s="79">
        <v>30</v>
      </c>
      <c r="BC225" s="80">
        <f t="shared" si="24"/>
        <v>11.385</v>
      </c>
      <c r="BD225" s="80">
        <f t="shared" si="25"/>
        <v>60</v>
      </c>
      <c r="BE225" s="81">
        <f t="shared" si="26"/>
        <v>10.746666666666668</v>
      </c>
      <c r="BF225" s="84">
        <v>1</v>
      </c>
      <c r="BG225" s="84"/>
      <c r="BH225" s="84">
        <v>1</v>
      </c>
      <c r="BI225" s="84">
        <f t="shared" si="27"/>
        <v>0.5</v>
      </c>
      <c r="BJ225" s="84">
        <f t="shared" si="28"/>
        <v>0.25</v>
      </c>
      <c r="BK225" s="84">
        <f t="shared" si="29"/>
        <v>0.75</v>
      </c>
      <c r="BL225" s="84">
        <f t="shared" si="30"/>
        <v>0.97</v>
      </c>
      <c r="BM225" s="85">
        <f t="shared" si="31"/>
        <v>10.424266666666668</v>
      </c>
      <c r="BN225" s="146"/>
    </row>
    <row r="226" spans="1:66" ht="15">
      <c r="A226" s="112">
        <v>59</v>
      </c>
      <c r="B226" s="56" t="s">
        <v>263</v>
      </c>
      <c r="C226" s="57"/>
      <c r="D226" s="56"/>
      <c r="E226" s="58"/>
      <c r="F226" s="56"/>
      <c r="G226" s="56"/>
      <c r="H226" s="56" t="s">
        <v>71</v>
      </c>
      <c r="I226" s="62">
        <v>2013</v>
      </c>
      <c r="J226" s="87">
        <v>9.74</v>
      </c>
      <c r="K226" s="67"/>
      <c r="L226" s="68"/>
      <c r="M226" s="88"/>
      <c r="N226" s="88"/>
      <c r="O226" s="88"/>
      <c r="P226" s="88"/>
      <c r="Q226" s="88"/>
      <c r="R226" s="88"/>
      <c r="S226" s="70">
        <v>10.26</v>
      </c>
      <c r="T226" s="71"/>
      <c r="U226" s="72"/>
      <c r="V226" s="73"/>
      <c r="W226" s="73"/>
      <c r="X226" s="73"/>
      <c r="Y226" s="73"/>
      <c r="Z226" s="73"/>
      <c r="AA226" s="73"/>
      <c r="AB226" s="74">
        <v>9.83</v>
      </c>
      <c r="AC226" s="71"/>
      <c r="AD226" s="75"/>
      <c r="AE226" s="73"/>
      <c r="AF226" s="73"/>
      <c r="AG226" s="73"/>
      <c r="AH226" s="73"/>
      <c r="AI226" s="74">
        <v>11.42</v>
      </c>
      <c r="AJ226" s="73"/>
      <c r="AK226" s="73"/>
      <c r="AL226" s="74"/>
      <c r="AM226" s="73"/>
      <c r="AN226" s="74"/>
      <c r="AO226" s="73"/>
      <c r="AP226" s="74"/>
      <c r="AQ226" s="73"/>
      <c r="AR226" s="70">
        <v>10.5</v>
      </c>
      <c r="AS226" s="71"/>
      <c r="AT226" s="75"/>
      <c r="AU226" s="88"/>
      <c r="AV226" s="88"/>
      <c r="AW226" s="88"/>
      <c r="AX226" s="88"/>
      <c r="AY226" s="88"/>
      <c r="AZ226" s="88"/>
      <c r="BA226" s="70">
        <v>11.23</v>
      </c>
      <c r="BB226" s="79">
        <v>30</v>
      </c>
      <c r="BC226" s="80">
        <f t="shared" si="24"/>
        <v>10.865</v>
      </c>
      <c r="BD226" s="80">
        <f t="shared" si="25"/>
        <v>60</v>
      </c>
      <c r="BE226" s="89">
        <f t="shared" si="26"/>
        <v>10.496666666666668</v>
      </c>
      <c r="BF226" s="82"/>
      <c r="BG226" s="82"/>
      <c r="BH226" s="82">
        <v>1</v>
      </c>
      <c r="BI226" s="82">
        <f t="shared" si="27"/>
        <v>0</v>
      </c>
      <c r="BJ226" s="82">
        <f t="shared" si="28"/>
        <v>0.25</v>
      </c>
      <c r="BK226" s="82">
        <f t="shared" si="29"/>
        <v>0.25</v>
      </c>
      <c r="BL226" s="82">
        <f t="shared" si="30"/>
        <v>0.99</v>
      </c>
      <c r="BM226" s="83">
        <f t="shared" si="31"/>
        <v>10.391700000000002</v>
      </c>
      <c r="BN226" s="146"/>
    </row>
    <row r="227" spans="1:66" ht="15">
      <c r="A227" s="55">
        <v>60</v>
      </c>
      <c r="B227" s="56" t="s">
        <v>198</v>
      </c>
      <c r="C227" s="57"/>
      <c r="D227" s="56"/>
      <c r="E227" s="58"/>
      <c r="F227" s="56"/>
      <c r="G227" s="56"/>
      <c r="H227" s="56" t="s">
        <v>153</v>
      </c>
      <c r="I227" s="62">
        <v>2012</v>
      </c>
      <c r="J227" s="87">
        <v>11.31</v>
      </c>
      <c r="K227" s="67"/>
      <c r="L227" s="68"/>
      <c r="M227" s="88"/>
      <c r="N227" s="88"/>
      <c r="O227" s="88"/>
      <c r="P227" s="88"/>
      <c r="Q227" s="88"/>
      <c r="R227" s="88"/>
      <c r="S227" s="70">
        <v>10.1</v>
      </c>
      <c r="T227" s="71"/>
      <c r="U227" s="72"/>
      <c r="V227" s="73"/>
      <c r="W227" s="73"/>
      <c r="X227" s="73"/>
      <c r="Y227" s="73"/>
      <c r="Z227" s="73"/>
      <c r="AA227" s="73"/>
      <c r="AB227" s="74">
        <v>9.85</v>
      </c>
      <c r="AC227" s="71"/>
      <c r="AD227" s="75"/>
      <c r="AE227" s="73"/>
      <c r="AF227" s="73"/>
      <c r="AG227" s="73"/>
      <c r="AH227" s="73"/>
      <c r="AI227" s="74">
        <v>11.48</v>
      </c>
      <c r="AJ227" s="73"/>
      <c r="AK227" s="73"/>
      <c r="AL227" s="74"/>
      <c r="AM227" s="73"/>
      <c r="AN227" s="74"/>
      <c r="AO227" s="73"/>
      <c r="AP227" s="74"/>
      <c r="AQ227" s="73"/>
      <c r="AR227" s="70">
        <v>10.06</v>
      </c>
      <c r="AS227" s="71"/>
      <c r="AT227" s="75"/>
      <c r="AU227" s="88"/>
      <c r="AV227" s="88"/>
      <c r="AW227" s="88"/>
      <c r="AX227" s="88"/>
      <c r="AY227" s="88"/>
      <c r="AZ227" s="88"/>
      <c r="BA227" s="70">
        <v>11.47</v>
      </c>
      <c r="BB227" s="79">
        <v>30</v>
      </c>
      <c r="BC227" s="80">
        <f t="shared" si="24"/>
        <v>10.765000000000001</v>
      </c>
      <c r="BD227" s="80">
        <f t="shared" si="25"/>
        <v>60</v>
      </c>
      <c r="BE227" s="89">
        <f t="shared" si="26"/>
        <v>10.711666666666666</v>
      </c>
      <c r="BF227" s="82"/>
      <c r="BG227" s="82"/>
      <c r="BH227" s="82">
        <v>3</v>
      </c>
      <c r="BI227" s="82">
        <f t="shared" si="27"/>
        <v>0</v>
      </c>
      <c r="BJ227" s="82">
        <f t="shared" si="28"/>
        <v>0.75</v>
      </c>
      <c r="BK227" s="82">
        <f t="shared" si="29"/>
        <v>0.75</v>
      </c>
      <c r="BL227" s="82">
        <f t="shared" si="30"/>
        <v>0.97</v>
      </c>
      <c r="BM227" s="83">
        <f t="shared" si="31"/>
        <v>10.390316666666665</v>
      </c>
      <c r="BN227" s="146"/>
    </row>
    <row r="228" spans="1:66" ht="15">
      <c r="A228" s="112">
        <v>61</v>
      </c>
      <c r="B228" s="56" t="s">
        <v>265</v>
      </c>
      <c r="C228" s="57"/>
      <c r="D228" s="56"/>
      <c r="E228" s="58"/>
      <c r="F228" s="56"/>
      <c r="G228" s="56"/>
      <c r="H228" s="56" t="s">
        <v>93</v>
      </c>
      <c r="I228" s="62">
        <v>2013</v>
      </c>
      <c r="J228" s="87">
        <v>10.5</v>
      </c>
      <c r="K228" s="67"/>
      <c r="L228" s="68"/>
      <c r="M228" s="88"/>
      <c r="N228" s="88"/>
      <c r="O228" s="88"/>
      <c r="P228" s="88"/>
      <c r="Q228" s="88"/>
      <c r="R228" s="88"/>
      <c r="S228" s="70">
        <v>10.63</v>
      </c>
      <c r="T228" s="71"/>
      <c r="U228" s="72"/>
      <c r="V228" s="73"/>
      <c r="W228" s="73"/>
      <c r="X228" s="73"/>
      <c r="Y228" s="73"/>
      <c r="Z228" s="73"/>
      <c r="AA228" s="73"/>
      <c r="AB228" s="74">
        <v>10.33</v>
      </c>
      <c r="AC228" s="71"/>
      <c r="AD228" s="75"/>
      <c r="AE228" s="73"/>
      <c r="AF228" s="73"/>
      <c r="AG228" s="73"/>
      <c r="AH228" s="73"/>
      <c r="AI228" s="74">
        <v>10.88</v>
      </c>
      <c r="AJ228" s="73"/>
      <c r="AK228" s="73"/>
      <c r="AL228" s="74"/>
      <c r="AM228" s="73"/>
      <c r="AN228" s="74"/>
      <c r="AO228" s="73"/>
      <c r="AP228" s="74"/>
      <c r="AQ228" s="73"/>
      <c r="AR228" s="70">
        <v>11.1</v>
      </c>
      <c r="AS228" s="71"/>
      <c r="AT228" s="75"/>
      <c r="AU228" s="88"/>
      <c r="AV228" s="88"/>
      <c r="AW228" s="88"/>
      <c r="AX228" s="88"/>
      <c r="AY228" s="88"/>
      <c r="AZ228" s="88"/>
      <c r="BA228" s="70">
        <v>9.52</v>
      </c>
      <c r="BB228" s="79">
        <v>30</v>
      </c>
      <c r="BC228" s="80">
        <f t="shared" si="24"/>
        <v>10.309999999999999</v>
      </c>
      <c r="BD228" s="80">
        <f t="shared" si="25"/>
        <v>60</v>
      </c>
      <c r="BE228" s="89">
        <f t="shared" si="26"/>
        <v>10.493333333333334</v>
      </c>
      <c r="BF228" s="82"/>
      <c r="BG228" s="82"/>
      <c r="BH228" s="82">
        <v>1</v>
      </c>
      <c r="BI228" s="82">
        <f t="shared" si="27"/>
        <v>0</v>
      </c>
      <c r="BJ228" s="82">
        <f t="shared" si="28"/>
        <v>0.25</v>
      </c>
      <c r="BK228" s="82">
        <f t="shared" si="29"/>
        <v>0.25</v>
      </c>
      <c r="BL228" s="82">
        <f t="shared" si="30"/>
        <v>0.99</v>
      </c>
      <c r="BM228" s="83">
        <f t="shared" si="31"/>
        <v>10.388400000000001</v>
      </c>
      <c r="BN228" s="146"/>
    </row>
    <row r="229" spans="1:66" ht="15">
      <c r="A229" s="55">
        <v>62</v>
      </c>
      <c r="B229" s="56" t="s">
        <v>256</v>
      </c>
      <c r="C229" s="57"/>
      <c r="D229" s="56"/>
      <c r="E229" s="58"/>
      <c r="F229" s="56"/>
      <c r="G229" s="56"/>
      <c r="H229" s="56" t="s">
        <v>205</v>
      </c>
      <c r="I229" s="62">
        <v>2013</v>
      </c>
      <c r="J229" s="87">
        <v>10.14</v>
      </c>
      <c r="K229" s="67"/>
      <c r="L229" s="68"/>
      <c r="M229" s="88"/>
      <c r="N229" s="88"/>
      <c r="O229" s="88"/>
      <c r="P229" s="88"/>
      <c r="Q229" s="88"/>
      <c r="R229" s="88"/>
      <c r="S229" s="70">
        <v>10.58</v>
      </c>
      <c r="T229" s="71"/>
      <c r="U229" s="72"/>
      <c r="V229" s="73"/>
      <c r="W229" s="73"/>
      <c r="X229" s="73"/>
      <c r="Y229" s="73"/>
      <c r="Z229" s="73"/>
      <c r="AA229" s="73"/>
      <c r="AB229" s="74">
        <v>10.68</v>
      </c>
      <c r="AC229" s="71"/>
      <c r="AD229" s="75"/>
      <c r="AE229" s="73"/>
      <c r="AF229" s="73"/>
      <c r="AG229" s="73"/>
      <c r="AH229" s="73"/>
      <c r="AI229" s="74">
        <v>11.21</v>
      </c>
      <c r="AJ229" s="73"/>
      <c r="AK229" s="73"/>
      <c r="AL229" s="74"/>
      <c r="AM229" s="73"/>
      <c r="AN229" s="74"/>
      <c r="AO229" s="73"/>
      <c r="AP229" s="74"/>
      <c r="AQ229" s="73"/>
      <c r="AR229" s="70">
        <v>9.5399999999999991</v>
      </c>
      <c r="AS229" s="71"/>
      <c r="AT229" s="75"/>
      <c r="AU229" s="88"/>
      <c r="AV229" s="88"/>
      <c r="AW229" s="88"/>
      <c r="AX229" s="88"/>
      <c r="AY229" s="88"/>
      <c r="AZ229" s="88"/>
      <c r="BA229" s="70">
        <v>10.73</v>
      </c>
      <c r="BB229" s="79">
        <v>30</v>
      </c>
      <c r="BC229" s="80">
        <f t="shared" si="24"/>
        <v>10.135</v>
      </c>
      <c r="BD229" s="80">
        <f t="shared" si="25"/>
        <v>60</v>
      </c>
      <c r="BE229" s="89">
        <f t="shared" si="26"/>
        <v>10.479999999999999</v>
      </c>
      <c r="BF229" s="82"/>
      <c r="BG229" s="82"/>
      <c r="BH229" s="82">
        <v>1</v>
      </c>
      <c r="BI229" s="82">
        <f t="shared" si="27"/>
        <v>0</v>
      </c>
      <c r="BJ229" s="82">
        <f t="shared" si="28"/>
        <v>0.25</v>
      </c>
      <c r="BK229" s="82">
        <f t="shared" si="29"/>
        <v>0.25</v>
      </c>
      <c r="BL229" s="82">
        <f t="shared" si="30"/>
        <v>0.99</v>
      </c>
      <c r="BM229" s="83">
        <f t="shared" si="31"/>
        <v>10.375199999999998</v>
      </c>
      <c r="BN229" s="146"/>
    </row>
    <row r="230" spans="1:66" ht="15">
      <c r="A230" s="112">
        <v>63</v>
      </c>
      <c r="B230" s="56" t="s">
        <v>271</v>
      </c>
      <c r="C230" s="57"/>
      <c r="D230" s="56"/>
      <c r="E230" s="58"/>
      <c r="F230" s="56"/>
      <c r="G230" s="56"/>
      <c r="H230" s="56" t="s">
        <v>272</v>
      </c>
      <c r="I230" s="62">
        <v>2013</v>
      </c>
      <c r="J230" s="138">
        <v>10.36</v>
      </c>
      <c r="K230" s="114"/>
      <c r="L230" s="115"/>
      <c r="M230" s="139"/>
      <c r="N230" s="139"/>
      <c r="O230" s="139"/>
      <c r="P230" s="139"/>
      <c r="Q230" s="139"/>
      <c r="R230" s="139"/>
      <c r="S230" s="117">
        <v>9.74</v>
      </c>
      <c r="T230" s="118"/>
      <c r="U230" s="119"/>
      <c r="V230" s="120"/>
      <c r="W230" s="120"/>
      <c r="X230" s="120"/>
      <c r="Y230" s="120"/>
      <c r="Z230" s="120"/>
      <c r="AA230" s="120"/>
      <c r="AB230" s="121">
        <v>10.33</v>
      </c>
      <c r="AC230" s="118"/>
      <c r="AD230" s="122"/>
      <c r="AE230" s="120"/>
      <c r="AF230" s="120"/>
      <c r="AG230" s="120"/>
      <c r="AH230" s="120"/>
      <c r="AI230" s="121">
        <v>10.08</v>
      </c>
      <c r="AJ230" s="120"/>
      <c r="AK230" s="120"/>
      <c r="AL230" s="121"/>
      <c r="AM230" s="120"/>
      <c r="AN230" s="121"/>
      <c r="AO230" s="120"/>
      <c r="AP230" s="121"/>
      <c r="AQ230" s="120"/>
      <c r="AR230" s="117">
        <v>11.46</v>
      </c>
      <c r="AS230" s="118"/>
      <c r="AT230" s="122"/>
      <c r="AU230" s="139"/>
      <c r="AV230" s="139"/>
      <c r="AW230" s="139"/>
      <c r="AX230" s="139"/>
      <c r="AY230" s="139"/>
      <c r="AZ230" s="139"/>
      <c r="BA230" s="117">
        <v>12.19</v>
      </c>
      <c r="BB230" s="118">
        <v>30</v>
      </c>
      <c r="BC230" s="120">
        <f t="shared" si="24"/>
        <v>11.824999999999999</v>
      </c>
      <c r="BD230" s="120">
        <f t="shared" si="25"/>
        <v>60</v>
      </c>
      <c r="BE230" s="89">
        <f t="shared" si="26"/>
        <v>10.693333333333333</v>
      </c>
      <c r="BF230" s="82"/>
      <c r="BG230" s="82">
        <v>1</v>
      </c>
      <c r="BH230" s="82">
        <v>1</v>
      </c>
      <c r="BI230" s="126">
        <f t="shared" si="27"/>
        <v>0.5</v>
      </c>
      <c r="BJ230" s="126">
        <f t="shared" si="28"/>
        <v>0.25</v>
      </c>
      <c r="BK230" s="126">
        <f t="shared" si="29"/>
        <v>0.75</v>
      </c>
      <c r="BL230" s="126">
        <f t="shared" si="30"/>
        <v>0.97</v>
      </c>
      <c r="BM230" s="83">
        <f t="shared" si="31"/>
        <v>10.372533333333333</v>
      </c>
      <c r="BN230" s="146"/>
    </row>
    <row r="231" spans="1:66" ht="15">
      <c r="A231" s="55">
        <v>64</v>
      </c>
      <c r="B231" s="56" t="s">
        <v>161</v>
      </c>
      <c r="C231" s="57"/>
      <c r="D231" s="56"/>
      <c r="E231" s="58"/>
      <c r="F231" s="56"/>
      <c r="G231" s="56"/>
      <c r="H231" s="56" t="s">
        <v>162</v>
      </c>
      <c r="I231" s="62">
        <v>2013</v>
      </c>
      <c r="J231" s="87">
        <v>10.039999999999999</v>
      </c>
      <c r="K231" s="67"/>
      <c r="L231" s="68"/>
      <c r="M231" s="88"/>
      <c r="N231" s="88"/>
      <c r="O231" s="88"/>
      <c r="P231" s="88"/>
      <c r="Q231" s="88"/>
      <c r="R231" s="88"/>
      <c r="S231" s="70">
        <v>10.88</v>
      </c>
      <c r="T231" s="71"/>
      <c r="U231" s="72"/>
      <c r="V231" s="73"/>
      <c r="W231" s="73"/>
      <c r="X231" s="73"/>
      <c r="Y231" s="73"/>
      <c r="Z231" s="73"/>
      <c r="AA231" s="73"/>
      <c r="AB231" s="74">
        <v>9.6199999999999992</v>
      </c>
      <c r="AC231" s="71"/>
      <c r="AD231" s="75"/>
      <c r="AE231" s="73"/>
      <c r="AF231" s="73"/>
      <c r="AG231" s="73"/>
      <c r="AH231" s="73"/>
      <c r="AI231" s="74">
        <v>10.52</v>
      </c>
      <c r="AJ231" s="73"/>
      <c r="AK231" s="73"/>
      <c r="AL231" s="74"/>
      <c r="AM231" s="73"/>
      <c r="AN231" s="74"/>
      <c r="AO231" s="73"/>
      <c r="AP231" s="74"/>
      <c r="AQ231" s="73"/>
      <c r="AR231" s="70">
        <v>10.88</v>
      </c>
      <c r="AS231" s="71"/>
      <c r="AT231" s="75"/>
      <c r="AU231" s="88"/>
      <c r="AV231" s="88"/>
      <c r="AW231" s="88"/>
      <c r="AX231" s="88"/>
      <c r="AY231" s="88"/>
      <c r="AZ231" s="88"/>
      <c r="BA231" s="70">
        <v>10.18</v>
      </c>
      <c r="BB231" s="79">
        <v>30</v>
      </c>
      <c r="BC231" s="80">
        <f t="shared" si="24"/>
        <v>10.530000000000001</v>
      </c>
      <c r="BD231" s="80">
        <f t="shared" si="25"/>
        <v>60</v>
      </c>
      <c r="BE231" s="89">
        <f t="shared" si="26"/>
        <v>10.353333333333333</v>
      </c>
      <c r="BF231" s="82"/>
      <c r="BG231" s="82"/>
      <c r="BH231" s="82"/>
      <c r="BI231" s="82">
        <f t="shared" si="27"/>
        <v>0</v>
      </c>
      <c r="BJ231" s="82">
        <f t="shared" si="28"/>
        <v>0</v>
      </c>
      <c r="BK231" s="82">
        <f t="shared" si="29"/>
        <v>0</v>
      </c>
      <c r="BL231" s="82">
        <f t="shared" si="30"/>
        <v>1</v>
      </c>
      <c r="BM231" s="83">
        <f t="shared" si="31"/>
        <v>10.353333333333333</v>
      </c>
      <c r="BN231" s="146"/>
    </row>
    <row r="232" spans="1:66" ht="15">
      <c r="A232" s="112">
        <v>65</v>
      </c>
      <c r="B232" s="56" t="s">
        <v>190</v>
      </c>
      <c r="C232" s="57"/>
      <c r="D232" s="56"/>
      <c r="E232" s="58"/>
      <c r="F232" s="56"/>
      <c r="G232" s="56"/>
      <c r="H232" s="56" t="s">
        <v>191</v>
      </c>
      <c r="I232" s="62">
        <v>2013</v>
      </c>
      <c r="J232" s="87">
        <v>10.39</v>
      </c>
      <c r="K232" s="67"/>
      <c r="L232" s="68"/>
      <c r="M232" s="88"/>
      <c r="N232" s="88"/>
      <c r="O232" s="88"/>
      <c r="P232" s="88"/>
      <c r="Q232" s="88"/>
      <c r="R232" s="88"/>
      <c r="S232" s="70">
        <v>9.64</v>
      </c>
      <c r="T232" s="71"/>
      <c r="U232" s="72"/>
      <c r="V232" s="73"/>
      <c r="W232" s="73"/>
      <c r="X232" s="73"/>
      <c r="Y232" s="73"/>
      <c r="Z232" s="73"/>
      <c r="AA232" s="73"/>
      <c r="AB232" s="74">
        <v>10.49</v>
      </c>
      <c r="AC232" s="71"/>
      <c r="AD232" s="75"/>
      <c r="AE232" s="73"/>
      <c r="AF232" s="73"/>
      <c r="AG232" s="73"/>
      <c r="AH232" s="73"/>
      <c r="AI232" s="74">
        <v>10.55</v>
      </c>
      <c r="AJ232" s="73"/>
      <c r="AK232" s="73"/>
      <c r="AL232" s="74"/>
      <c r="AM232" s="73"/>
      <c r="AN232" s="74"/>
      <c r="AO232" s="73"/>
      <c r="AP232" s="74"/>
      <c r="AQ232" s="73"/>
      <c r="AR232" s="70">
        <v>9.24</v>
      </c>
      <c r="AS232" s="71"/>
      <c r="AT232" s="75"/>
      <c r="AU232" s="88"/>
      <c r="AV232" s="88"/>
      <c r="AW232" s="88"/>
      <c r="AX232" s="88"/>
      <c r="AY232" s="88"/>
      <c r="AZ232" s="88"/>
      <c r="BA232" s="70">
        <v>12.4</v>
      </c>
      <c r="BB232" s="79">
        <v>30</v>
      </c>
      <c r="BC232" s="80">
        <f t="shared" ref="BC232:BC260" si="32">AVERAGE(AR232+BA232)/2</f>
        <v>10.82</v>
      </c>
      <c r="BD232" s="80">
        <f t="shared" ref="BD232:BD260" si="33">IF(BC232&gt;=10,60,AS232+BB232)</f>
        <v>60</v>
      </c>
      <c r="BE232" s="89">
        <f t="shared" ref="BE232:BE260" si="34">(J232+S232+AB232+AI232+AR232+BA232)/6</f>
        <v>10.451666666666668</v>
      </c>
      <c r="BF232" s="82"/>
      <c r="BG232" s="82"/>
      <c r="BH232" s="82">
        <v>1</v>
      </c>
      <c r="BI232" s="82">
        <f t="shared" ref="BI232:BI260" si="35">(BF232+BG232)/2</f>
        <v>0</v>
      </c>
      <c r="BJ232" s="82">
        <f t="shared" ref="BJ232:BJ260" si="36">BH232/4</f>
        <v>0.25</v>
      </c>
      <c r="BK232" s="82">
        <f t="shared" ref="BK232:BK260" si="37">BI232+BJ232</f>
        <v>0.25</v>
      </c>
      <c r="BL232" s="82">
        <f t="shared" ref="BL232:BL260" si="38">1-(0.04*BK232)</f>
        <v>0.99</v>
      </c>
      <c r="BM232" s="83">
        <f t="shared" ref="BM232:BM260" si="39">BL232*BE232</f>
        <v>10.347150000000001</v>
      </c>
      <c r="BN232" s="146"/>
    </row>
    <row r="233" spans="1:66" ht="15">
      <c r="A233" s="55">
        <v>66</v>
      </c>
      <c r="B233" s="56" t="s">
        <v>192</v>
      </c>
      <c r="C233" s="57"/>
      <c r="D233" s="56"/>
      <c r="E233" s="58"/>
      <c r="F233" s="56"/>
      <c r="G233" s="63"/>
      <c r="H233" s="63" t="s">
        <v>193</v>
      </c>
      <c r="I233" s="64">
        <v>2013</v>
      </c>
      <c r="J233" s="87">
        <v>10.63</v>
      </c>
      <c r="K233" s="67"/>
      <c r="L233" s="68"/>
      <c r="M233" s="88"/>
      <c r="N233" s="88"/>
      <c r="O233" s="88"/>
      <c r="P233" s="88"/>
      <c r="Q233" s="88"/>
      <c r="R233" s="88"/>
      <c r="S233" s="70">
        <v>9.7200000000000006</v>
      </c>
      <c r="T233" s="71"/>
      <c r="U233" s="72"/>
      <c r="V233" s="73"/>
      <c r="W233" s="73"/>
      <c r="X233" s="73"/>
      <c r="Y233" s="73"/>
      <c r="Z233" s="73"/>
      <c r="AA233" s="73"/>
      <c r="AB233" s="74">
        <v>10.3</v>
      </c>
      <c r="AC233" s="71"/>
      <c r="AD233" s="75"/>
      <c r="AE233" s="73"/>
      <c r="AF233" s="73"/>
      <c r="AG233" s="73"/>
      <c r="AH233" s="73"/>
      <c r="AI233" s="74">
        <v>10.66</v>
      </c>
      <c r="AJ233" s="73"/>
      <c r="AK233" s="73"/>
      <c r="AL233" s="74"/>
      <c r="AM233" s="73"/>
      <c r="AN233" s="74"/>
      <c r="AO233" s="73"/>
      <c r="AP233" s="74"/>
      <c r="AQ233" s="73"/>
      <c r="AR233" s="70">
        <v>8.49</v>
      </c>
      <c r="AS233" s="71"/>
      <c r="AT233" s="75"/>
      <c r="AU233" s="88"/>
      <c r="AV233" s="88"/>
      <c r="AW233" s="88"/>
      <c r="AX233" s="88"/>
      <c r="AY233" s="88"/>
      <c r="AZ233" s="88"/>
      <c r="BA233" s="70">
        <v>12.88</v>
      </c>
      <c r="BB233" s="79">
        <v>30</v>
      </c>
      <c r="BC233" s="80">
        <f t="shared" si="32"/>
        <v>10.685</v>
      </c>
      <c r="BD233" s="80">
        <f t="shared" si="33"/>
        <v>60</v>
      </c>
      <c r="BE233" s="89">
        <f t="shared" si="34"/>
        <v>10.446666666666667</v>
      </c>
      <c r="BF233" s="82"/>
      <c r="BG233" s="82"/>
      <c r="BH233" s="82">
        <v>1</v>
      </c>
      <c r="BI233" s="82">
        <f t="shared" si="35"/>
        <v>0</v>
      </c>
      <c r="BJ233" s="82">
        <f t="shared" si="36"/>
        <v>0.25</v>
      </c>
      <c r="BK233" s="82">
        <f t="shared" si="37"/>
        <v>0.25</v>
      </c>
      <c r="BL233" s="82">
        <f t="shared" si="38"/>
        <v>0.99</v>
      </c>
      <c r="BM233" s="83">
        <f t="shared" si="39"/>
        <v>10.3422</v>
      </c>
      <c r="BN233" s="146"/>
    </row>
    <row r="234" spans="1:66" ht="15">
      <c r="A234" s="112">
        <v>67</v>
      </c>
      <c r="B234" s="56" t="s">
        <v>266</v>
      </c>
      <c r="C234" s="56"/>
      <c r="D234" s="56"/>
      <c r="E234" s="58"/>
      <c r="F234" s="63"/>
      <c r="G234" s="63"/>
      <c r="H234" s="63" t="s">
        <v>267</v>
      </c>
      <c r="I234" s="64">
        <v>2013</v>
      </c>
      <c r="J234" s="87">
        <v>10.82</v>
      </c>
      <c r="K234" s="67"/>
      <c r="L234" s="68"/>
      <c r="M234" s="88"/>
      <c r="N234" s="88"/>
      <c r="O234" s="88"/>
      <c r="P234" s="88"/>
      <c r="Q234" s="88"/>
      <c r="R234" s="88"/>
      <c r="S234" s="70">
        <v>9.98</v>
      </c>
      <c r="T234" s="71"/>
      <c r="U234" s="72"/>
      <c r="V234" s="73"/>
      <c r="W234" s="73"/>
      <c r="X234" s="73"/>
      <c r="Y234" s="73"/>
      <c r="Z234" s="73"/>
      <c r="AA234" s="73"/>
      <c r="AB234" s="74">
        <v>9.7799999999999994</v>
      </c>
      <c r="AC234" s="71"/>
      <c r="AD234" s="75"/>
      <c r="AE234" s="73"/>
      <c r="AF234" s="73"/>
      <c r="AG234" s="73"/>
      <c r="AH234" s="73"/>
      <c r="AI234" s="74">
        <v>10.25</v>
      </c>
      <c r="AJ234" s="73"/>
      <c r="AK234" s="73"/>
      <c r="AL234" s="74"/>
      <c r="AM234" s="73"/>
      <c r="AN234" s="74"/>
      <c r="AO234" s="73"/>
      <c r="AP234" s="74"/>
      <c r="AQ234" s="73"/>
      <c r="AR234" s="70">
        <v>9.8800000000000008</v>
      </c>
      <c r="AS234" s="71"/>
      <c r="AT234" s="75"/>
      <c r="AU234" s="88"/>
      <c r="AV234" s="88"/>
      <c r="AW234" s="88"/>
      <c r="AX234" s="88"/>
      <c r="AY234" s="88"/>
      <c r="AZ234" s="88"/>
      <c r="BA234" s="70">
        <v>11.82</v>
      </c>
      <c r="BB234" s="79">
        <v>30</v>
      </c>
      <c r="BC234" s="80">
        <f t="shared" si="32"/>
        <v>10.850000000000001</v>
      </c>
      <c r="BD234" s="80">
        <f t="shared" si="33"/>
        <v>60</v>
      </c>
      <c r="BE234" s="89">
        <f t="shared" si="34"/>
        <v>10.421666666666667</v>
      </c>
      <c r="BF234" s="82"/>
      <c r="BG234" s="82"/>
      <c r="BH234" s="82">
        <v>1</v>
      </c>
      <c r="BI234" s="82">
        <f t="shared" si="35"/>
        <v>0</v>
      </c>
      <c r="BJ234" s="82">
        <f t="shared" si="36"/>
        <v>0.25</v>
      </c>
      <c r="BK234" s="82">
        <f t="shared" si="37"/>
        <v>0.25</v>
      </c>
      <c r="BL234" s="82">
        <f t="shared" si="38"/>
        <v>0.99</v>
      </c>
      <c r="BM234" s="83">
        <f t="shared" si="39"/>
        <v>10.317450000000001</v>
      </c>
      <c r="BN234" s="146"/>
    </row>
    <row r="235" spans="1:66" ht="15">
      <c r="A235" s="55">
        <v>68</v>
      </c>
      <c r="B235" s="56" t="s">
        <v>204</v>
      </c>
      <c r="C235" s="57"/>
      <c r="D235" s="56"/>
      <c r="E235" s="58"/>
      <c r="F235" s="59"/>
      <c r="G235" s="59"/>
      <c r="H235" s="59" t="s">
        <v>205</v>
      </c>
      <c r="I235" s="60">
        <v>2013</v>
      </c>
      <c r="J235" s="66">
        <v>10.98</v>
      </c>
      <c r="K235" s="67"/>
      <c r="L235" s="68"/>
      <c r="M235" s="69"/>
      <c r="N235" s="69"/>
      <c r="O235" s="69"/>
      <c r="P235" s="69"/>
      <c r="Q235" s="69"/>
      <c r="R235" s="69"/>
      <c r="S235" s="70">
        <v>11.11</v>
      </c>
      <c r="T235" s="71"/>
      <c r="U235" s="72"/>
      <c r="V235" s="73"/>
      <c r="W235" s="73"/>
      <c r="X235" s="73"/>
      <c r="Y235" s="73"/>
      <c r="Z235" s="73"/>
      <c r="AA235" s="73"/>
      <c r="AB235" s="74">
        <v>10.07</v>
      </c>
      <c r="AC235" s="71"/>
      <c r="AD235" s="75"/>
      <c r="AE235" s="73"/>
      <c r="AF235" s="73"/>
      <c r="AG235" s="73"/>
      <c r="AH235" s="73"/>
      <c r="AI235" s="74">
        <v>10.26</v>
      </c>
      <c r="AJ235" s="73"/>
      <c r="AK235" s="73"/>
      <c r="AL235" s="76"/>
      <c r="AM235" s="77"/>
      <c r="AN235" s="76"/>
      <c r="AO235" s="77"/>
      <c r="AP235" s="76"/>
      <c r="AQ235" s="77"/>
      <c r="AR235" s="70">
        <v>9.3800000000000008</v>
      </c>
      <c r="AS235" s="71"/>
      <c r="AT235" s="78"/>
      <c r="AU235" s="69"/>
      <c r="AV235" s="69"/>
      <c r="AW235" s="69"/>
      <c r="AX235" s="69"/>
      <c r="AY235" s="69"/>
      <c r="AZ235" s="69"/>
      <c r="BA235" s="70">
        <v>10.59</v>
      </c>
      <c r="BB235" s="79">
        <v>30</v>
      </c>
      <c r="BC235" s="80">
        <f t="shared" si="32"/>
        <v>9.9849999999999994</v>
      </c>
      <c r="BD235" s="80">
        <f t="shared" si="33"/>
        <v>30</v>
      </c>
      <c r="BE235" s="89">
        <f t="shared" si="34"/>
        <v>10.398333333333333</v>
      </c>
      <c r="BF235" s="82"/>
      <c r="BG235" s="82"/>
      <c r="BH235" s="82">
        <v>1</v>
      </c>
      <c r="BI235" s="82">
        <f t="shared" si="35"/>
        <v>0</v>
      </c>
      <c r="BJ235" s="82">
        <f t="shared" si="36"/>
        <v>0.25</v>
      </c>
      <c r="BK235" s="82">
        <f t="shared" si="37"/>
        <v>0.25</v>
      </c>
      <c r="BL235" s="82">
        <f t="shared" si="38"/>
        <v>0.99</v>
      </c>
      <c r="BM235" s="83">
        <f t="shared" si="39"/>
        <v>10.29435</v>
      </c>
      <c r="BN235" s="146"/>
    </row>
    <row r="236" spans="1:66" ht="15">
      <c r="A236" s="112">
        <v>69</v>
      </c>
      <c r="B236" s="56" t="s">
        <v>269</v>
      </c>
      <c r="C236" s="57"/>
      <c r="D236" s="56"/>
      <c r="E236" s="61"/>
      <c r="F236" s="59"/>
      <c r="G236" s="59"/>
      <c r="H236" s="59" t="s">
        <v>270</v>
      </c>
      <c r="I236" s="60">
        <v>2013</v>
      </c>
      <c r="J236" s="113">
        <v>10.26</v>
      </c>
      <c r="K236" s="114"/>
      <c r="L236" s="115"/>
      <c r="M236" s="125"/>
      <c r="N236" s="125"/>
      <c r="O236" s="125"/>
      <c r="P236" s="125"/>
      <c r="Q236" s="125"/>
      <c r="R236" s="125"/>
      <c r="S236" s="117">
        <v>10.130000000000001</v>
      </c>
      <c r="T236" s="118"/>
      <c r="U236" s="119"/>
      <c r="V236" s="120"/>
      <c r="W236" s="120"/>
      <c r="X236" s="120"/>
      <c r="Y236" s="120"/>
      <c r="Z236" s="120"/>
      <c r="AA236" s="120"/>
      <c r="AB236" s="121">
        <v>10.73</v>
      </c>
      <c r="AC236" s="118"/>
      <c r="AD236" s="122"/>
      <c r="AE236" s="120"/>
      <c r="AF236" s="120"/>
      <c r="AG236" s="120"/>
      <c r="AH236" s="120"/>
      <c r="AI236" s="121">
        <v>10.4</v>
      </c>
      <c r="AJ236" s="120"/>
      <c r="AK236" s="120"/>
      <c r="AL236" s="123"/>
      <c r="AM236" s="116"/>
      <c r="AN236" s="123"/>
      <c r="AO236" s="116"/>
      <c r="AP236" s="123"/>
      <c r="AQ236" s="116"/>
      <c r="AR236" s="117">
        <v>10.039999999999999</v>
      </c>
      <c r="AS236" s="118"/>
      <c r="AT236" s="124"/>
      <c r="AU236" s="125"/>
      <c r="AV236" s="125"/>
      <c r="AW236" s="125"/>
      <c r="AX236" s="125"/>
      <c r="AY236" s="125"/>
      <c r="AZ236" s="125"/>
      <c r="BA236" s="117">
        <v>10.82</v>
      </c>
      <c r="BB236" s="118">
        <v>30</v>
      </c>
      <c r="BC236" s="120">
        <f t="shared" si="32"/>
        <v>10.43</v>
      </c>
      <c r="BD236" s="120">
        <f t="shared" si="33"/>
        <v>60</v>
      </c>
      <c r="BE236" s="81">
        <f t="shared" si="34"/>
        <v>10.396666666666667</v>
      </c>
      <c r="BF236" s="84"/>
      <c r="BG236" s="84"/>
      <c r="BH236" s="84">
        <v>1</v>
      </c>
      <c r="BI236" s="127">
        <f t="shared" si="35"/>
        <v>0</v>
      </c>
      <c r="BJ236" s="127">
        <f t="shared" si="36"/>
        <v>0.25</v>
      </c>
      <c r="BK236" s="127">
        <f t="shared" si="37"/>
        <v>0.25</v>
      </c>
      <c r="BL236" s="127">
        <f t="shared" si="38"/>
        <v>0.99</v>
      </c>
      <c r="BM236" s="85">
        <f t="shared" si="39"/>
        <v>10.2927</v>
      </c>
      <c r="BN236" s="146"/>
    </row>
    <row r="237" spans="1:66" ht="15">
      <c r="A237" s="55">
        <v>70</v>
      </c>
      <c r="B237" s="56" t="s">
        <v>179</v>
      </c>
      <c r="C237" s="57"/>
      <c r="D237" s="56"/>
      <c r="E237" s="61"/>
      <c r="F237" s="59"/>
      <c r="G237" s="59"/>
      <c r="H237" s="59" t="s">
        <v>180</v>
      </c>
      <c r="I237" s="60">
        <v>2013</v>
      </c>
      <c r="J237" s="66">
        <v>10.43</v>
      </c>
      <c r="K237" s="67"/>
      <c r="L237" s="68"/>
      <c r="M237" s="69"/>
      <c r="N237" s="69"/>
      <c r="O237" s="69"/>
      <c r="P237" s="69"/>
      <c r="Q237" s="69"/>
      <c r="R237" s="69"/>
      <c r="S237" s="70">
        <v>10.09</v>
      </c>
      <c r="T237" s="71"/>
      <c r="U237" s="72"/>
      <c r="V237" s="73"/>
      <c r="W237" s="73"/>
      <c r="X237" s="73"/>
      <c r="Y237" s="73"/>
      <c r="Z237" s="73"/>
      <c r="AA237" s="73"/>
      <c r="AB237" s="74">
        <v>9.98</v>
      </c>
      <c r="AC237" s="71"/>
      <c r="AD237" s="75"/>
      <c r="AE237" s="73"/>
      <c r="AF237" s="73"/>
      <c r="AG237" s="73"/>
      <c r="AH237" s="73"/>
      <c r="AI237" s="74">
        <v>10.57</v>
      </c>
      <c r="AJ237" s="73"/>
      <c r="AK237" s="73"/>
      <c r="AL237" s="76"/>
      <c r="AM237" s="77"/>
      <c r="AN237" s="76"/>
      <c r="AO237" s="77"/>
      <c r="AP237" s="76"/>
      <c r="AQ237" s="77"/>
      <c r="AR237" s="70">
        <v>11.11</v>
      </c>
      <c r="AS237" s="71"/>
      <c r="AT237" s="86"/>
      <c r="AU237" s="69"/>
      <c r="AV237" s="69"/>
      <c r="AW237" s="69"/>
      <c r="AX237" s="69"/>
      <c r="AY237" s="69"/>
      <c r="AZ237" s="69"/>
      <c r="BA237" s="70">
        <v>10.71</v>
      </c>
      <c r="BB237" s="79">
        <v>30</v>
      </c>
      <c r="BC237" s="80">
        <f t="shared" si="32"/>
        <v>10.91</v>
      </c>
      <c r="BD237" s="80">
        <f t="shared" si="33"/>
        <v>60</v>
      </c>
      <c r="BE237" s="81">
        <f t="shared" si="34"/>
        <v>10.481666666666667</v>
      </c>
      <c r="BF237" s="84"/>
      <c r="BG237" s="84"/>
      <c r="BH237" s="84">
        <v>2</v>
      </c>
      <c r="BI237" s="84">
        <f t="shared" si="35"/>
        <v>0</v>
      </c>
      <c r="BJ237" s="84">
        <f t="shared" si="36"/>
        <v>0.5</v>
      </c>
      <c r="BK237" s="84">
        <f t="shared" si="37"/>
        <v>0.5</v>
      </c>
      <c r="BL237" s="84">
        <f t="shared" si="38"/>
        <v>0.98</v>
      </c>
      <c r="BM237" s="85">
        <f t="shared" si="39"/>
        <v>10.272033333333335</v>
      </c>
      <c r="BN237" s="146"/>
    </row>
    <row r="238" spans="1:66" ht="15">
      <c r="A238" s="112">
        <v>71</v>
      </c>
      <c r="B238" s="56" t="s">
        <v>171</v>
      </c>
      <c r="C238" s="57"/>
      <c r="D238" s="56"/>
      <c r="E238" s="61"/>
      <c r="F238" s="59"/>
      <c r="G238" s="59"/>
      <c r="H238" s="59" t="s">
        <v>172</v>
      </c>
      <c r="I238" s="60">
        <v>2012</v>
      </c>
      <c r="J238" s="66">
        <v>9.9</v>
      </c>
      <c r="K238" s="67"/>
      <c r="L238" s="68"/>
      <c r="M238" s="69"/>
      <c r="N238" s="69"/>
      <c r="O238" s="69"/>
      <c r="P238" s="69"/>
      <c r="Q238" s="69"/>
      <c r="R238" s="69"/>
      <c r="S238" s="70">
        <v>10.24</v>
      </c>
      <c r="T238" s="71"/>
      <c r="U238" s="72"/>
      <c r="V238" s="73"/>
      <c r="W238" s="73"/>
      <c r="X238" s="73"/>
      <c r="Y238" s="73"/>
      <c r="Z238" s="73"/>
      <c r="AA238" s="73"/>
      <c r="AB238" s="74">
        <v>11.13</v>
      </c>
      <c r="AC238" s="71"/>
      <c r="AD238" s="75"/>
      <c r="AE238" s="73"/>
      <c r="AF238" s="73"/>
      <c r="AG238" s="73"/>
      <c r="AH238" s="73"/>
      <c r="AI238" s="74">
        <v>10.39</v>
      </c>
      <c r="AJ238" s="73"/>
      <c r="AK238" s="73"/>
      <c r="AL238" s="76"/>
      <c r="AM238" s="77"/>
      <c r="AN238" s="76"/>
      <c r="AO238" s="77"/>
      <c r="AP238" s="76"/>
      <c r="AQ238" s="77"/>
      <c r="AR238" s="70">
        <v>11.19</v>
      </c>
      <c r="AS238" s="71"/>
      <c r="AT238" s="86"/>
      <c r="AU238" s="69"/>
      <c r="AV238" s="69"/>
      <c r="AW238" s="69"/>
      <c r="AX238" s="69"/>
      <c r="AY238" s="69"/>
      <c r="AZ238" s="69"/>
      <c r="BA238" s="70">
        <v>10.52</v>
      </c>
      <c r="BB238" s="79">
        <v>30</v>
      </c>
      <c r="BC238" s="80">
        <f t="shared" si="32"/>
        <v>10.855</v>
      </c>
      <c r="BD238" s="80">
        <f t="shared" si="33"/>
        <v>60</v>
      </c>
      <c r="BE238" s="81">
        <f t="shared" si="34"/>
        <v>10.561666666666667</v>
      </c>
      <c r="BF238" s="84">
        <v>1</v>
      </c>
      <c r="BG238" s="84"/>
      <c r="BH238" s="84">
        <v>1</v>
      </c>
      <c r="BI238" s="84">
        <f t="shared" si="35"/>
        <v>0.5</v>
      </c>
      <c r="BJ238" s="84">
        <f t="shared" si="36"/>
        <v>0.25</v>
      </c>
      <c r="BK238" s="84">
        <f t="shared" si="37"/>
        <v>0.75</v>
      </c>
      <c r="BL238" s="84">
        <f t="shared" si="38"/>
        <v>0.97</v>
      </c>
      <c r="BM238" s="85">
        <f t="shared" si="39"/>
        <v>10.244816666666667</v>
      </c>
      <c r="BN238" s="146"/>
    </row>
    <row r="239" spans="1:66" ht="15">
      <c r="A239" s="55">
        <v>72</v>
      </c>
      <c r="B239" s="56" t="s">
        <v>290</v>
      </c>
      <c r="C239" s="57"/>
      <c r="D239" s="56"/>
      <c r="E239" s="61"/>
      <c r="F239" s="59"/>
      <c r="G239" s="59"/>
      <c r="H239" s="59" t="s">
        <v>291</v>
      </c>
      <c r="I239" s="60">
        <v>2012</v>
      </c>
      <c r="J239" s="113">
        <v>12.07</v>
      </c>
      <c r="K239" s="114"/>
      <c r="L239" s="115"/>
      <c r="M239" s="116"/>
      <c r="N239" s="116"/>
      <c r="O239" s="116"/>
      <c r="P239" s="116"/>
      <c r="Q239" s="116"/>
      <c r="R239" s="116"/>
      <c r="S239" s="117">
        <v>9.41</v>
      </c>
      <c r="T239" s="118"/>
      <c r="U239" s="119"/>
      <c r="V239" s="120"/>
      <c r="W239" s="120"/>
      <c r="X239" s="120"/>
      <c r="Y239" s="120"/>
      <c r="Z239" s="120"/>
      <c r="AA239" s="120"/>
      <c r="AB239" s="121">
        <v>10.07</v>
      </c>
      <c r="AC239" s="118"/>
      <c r="AD239" s="122"/>
      <c r="AE239" s="120"/>
      <c r="AF239" s="120"/>
      <c r="AG239" s="120"/>
      <c r="AH239" s="120"/>
      <c r="AI239" s="121">
        <v>10.220000000000001</v>
      </c>
      <c r="AJ239" s="120"/>
      <c r="AK239" s="120"/>
      <c r="AL239" s="123"/>
      <c r="AM239" s="116"/>
      <c r="AN239" s="123"/>
      <c r="AO239" s="116"/>
      <c r="AP239" s="123"/>
      <c r="AQ239" s="116"/>
      <c r="AR239" s="117">
        <v>10.130000000000001</v>
      </c>
      <c r="AS239" s="118"/>
      <c r="AT239" s="128"/>
      <c r="AU239" s="125"/>
      <c r="AV239" s="125"/>
      <c r="AW239" s="125"/>
      <c r="AX239" s="125"/>
      <c r="AY239" s="125"/>
      <c r="AZ239" s="125"/>
      <c r="BA239" s="117">
        <v>12.74</v>
      </c>
      <c r="BB239" s="118">
        <v>30</v>
      </c>
      <c r="BC239" s="120">
        <f t="shared" si="32"/>
        <v>11.435</v>
      </c>
      <c r="BD239" s="120">
        <f t="shared" si="33"/>
        <v>60</v>
      </c>
      <c r="BE239" s="81">
        <f t="shared" si="34"/>
        <v>10.773333333333333</v>
      </c>
      <c r="BF239" s="84">
        <v>1</v>
      </c>
      <c r="BG239" s="84">
        <v>1</v>
      </c>
      <c r="BH239" s="84">
        <v>1</v>
      </c>
      <c r="BI239" s="127">
        <f t="shared" si="35"/>
        <v>1</v>
      </c>
      <c r="BJ239" s="127">
        <f t="shared" si="36"/>
        <v>0.25</v>
      </c>
      <c r="BK239" s="127">
        <f t="shared" si="37"/>
        <v>1.25</v>
      </c>
      <c r="BL239" s="127">
        <f t="shared" si="38"/>
        <v>0.95</v>
      </c>
      <c r="BM239" s="85">
        <f t="shared" si="39"/>
        <v>10.234666666666666</v>
      </c>
      <c r="BN239" s="146"/>
    </row>
    <row r="240" spans="1:66" ht="15">
      <c r="A240" s="112">
        <v>73</v>
      </c>
      <c r="B240" s="56" t="s">
        <v>298</v>
      </c>
      <c r="C240" s="57"/>
      <c r="D240" s="56"/>
      <c r="E240" s="58"/>
      <c r="F240" s="56"/>
      <c r="G240" s="56"/>
      <c r="H240" s="56" t="s">
        <v>57</v>
      </c>
      <c r="I240" s="62">
        <v>2013</v>
      </c>
      <c r="J240" s="87">
        <v>8.6</v>
      </c>
      <c r="K240" s="67"/>
      <c r="L240" s="68"/>
      <c r="M240" s="88"/>
      <c r="N240" s="88"/>
      <c r="O240" s="88"/>
      <c r="P240" s="88"/>
      <c r="Q240" s="88"/>
      <c r="R240" s="88"/>
      <c r="S240" s="70">
        <v>11.42</v>
      </c>
      <c r="T240" s="71"/>
      <c r="U240" s="72"/>
      <c r="V240" s="73"/>
      <c r="W240" s="73"/>
      <c r="X240" s="73"/>
      <c r="Y240" s="73"/>
      <c r="Z240" s="73"/>
      <c r="AA240" s="73"/>
      <c r="AB240" s="74">
        <v>9.1</v>
      </c>
      <c r="AC240" s="71"/>
      <c r="AD240" s="75"/>
      <c r="AE240" s="73"/>
      <c r="AF240" s="73"/>
      <c r="AG240" s="73"/>
      <c r="AH240" s="73"/>
      <c r="AI240" s="74">
        <v>11.52</v>
      </c>
      <c r="AJ240" s="73"/>
      <c r="AK240" s="73"/>
      <c r="AL240" s="74"/>
      <c r="AM240" s="73"/>
      <c r="AN240" s="74"/>
      <c r="AO240" s="73"/>
      <c r="AP240" s="74"/>
      <c r="AQ240" s="73"/>
      <c r="AR240" s="70">
        <v>11.25</v>
      </c>
      <c r="AS240" s="71"/>
      <c r="AT240" s="75"/>
      <c r="AU240" s="88"/>
      <c r="AV240" s="88"/>
      <c r="AW240" s="88"/>
      <c r="AX240" s="88"/>
      <c r="AY240" s="88"/>
      <c r="AZ240" s="88"/>
      <c r="BA240" s="70">
        <v>10.07</v>
      </c>
      <c r="BB240" s="79">
        <v>30</v>
      </c>
      <c r="BC240" s="80">
        <f t="shared" si="32"/>
        <v>10.66</v>
      </c>
      <c r="BD240" s="80">
        <f t="shared" si="33"/>
        <v>60</v>
      </c>
      <c r="BE240" s="89">
        <f t="shared" si="34"/>
        <v>10.326666666666666</v>
      </c>
      <c r="BF240" s="82"/>
      <c r="BG240" s="82"/>
      <c r="BH240" s="82">
        <v>1</v>
      </c>
      <c r="BI240" s="82">
        <f t="shared" si="35"/>
        <v>0</v>
      </c>
      <c r="BJ240" s="82">
        <f t="shared" si="36"/>
        <v>0.25</v>
      </c>
      <c r="BK240" s="82">
        <f t="shared" si="37"/>
        <v>0.25</v>
      </c>
      <c r="BL240" s="82">
        <f t="shared" si="38"/>
        <v>0.99</v>
      </c>
      <c r="BM240" s="83">
        <f t="shared" si="39"/>
        <v>10.2234</v>
      </c>
      <c r="BN240" s="146"/>
    </row>
    <row r="241" spans="1:66" ht="15">
      <c r="A241" s="55">
        <v>74</v>
      </c>
      <c r="B241" s="56" t="s">
        <v>292</v>
      </c>
      <c r="C241" s="57"/>
      <c r="D241" s="56"/>
      <c r="E241" s="58"/>
      <c r="F241" s="56"/>
      <c r="G241" s="56"/>
      <c r="H241" s="56" t="s">
        <v>255</v>
      </c>
      <c r="I241" s="62">
        <v>2011</v>
      </c>
      <c r="J241" s="138">
        <v>9.56</v>
      </c>
      <c r="K241" s="114"/>
      <c r="L241" s="115"/>
      <c r="M241" s="139"/>
      <c r="N241" s="139"/>
      <c r="O241" s="139"/>
      <c r="P241" s="139"/>
      <c r="Q241" s="139"/>
      <c r="R241" s="139"/>
      <c r="S241" s="117">
        <v>10.19</v>
      </c>
      <c r="T241" s="118"/>
      <c r="U241" s="119"/>
      <c r="V241" s="120"/>
      <c r="W241" s="120"/>
      <c r="X241" s="120"/>
      <c r="Y241" s="120"/>
      <c r="Z241" s="120"/>
      <c r="AA241" s="120"/>
      <c r="AB241" s="121">
        <v>8.91</v>
      </c>
      <c r="AC241" s="118"/>
      <c r="AD241" s="122"/>
      <c r="AE241" s="120"/>
      <c r="AF241" s="120"/>
      <c r="AG241" s="120"/>
      <c r="AH241" s="120"/>
      <c r="AI241" s="121">
        <v>11.2</v>
      </c>
      <c r="AJ241" s="120"/>
      <c r="AK241" s="120"/>
      <c r="AL241" s="121"/>
      <c r="AM241" s="120"/>
      <c r="AN241" s="121"/>
      <c r="AO241" s="120"/>
      <c r="AP241" s="121"/>
      <c r="AQ241" s="120"/>
      <c r="AR241" s="117">
        <v>11.38</v>
      </c>
      <c r="AS241" s="118"/>
      <c r="AT241" s="122"/>
      <c r="AU241" s="139"/>
      <c r="AV241" s="139"/>
      <c r="AW241" s="139"/>
      <c r="AX241" s="139"/>
      <c r="AY241" s="139"/>
      <c r="AZ241" s="139"/>
      <c r="BA241" s="117">
        <v>12.6</v>
      </c>
      <c r="BB241" s="118">
        <v>30</v>
      </c>
      <c r="BC241" s="120">
        <f t="shared" si="32"/>
        <v>11.99</v>
      </c>
      <c r="BD241" s="120">
        <f t="shared" si="33"/>
        <v>60</v>
      </c>
      <c r="BE241" s="89">
        <f t="shared" si="34"/>
        <v>10.64</v>
      </c>
      <c r="BF241" s="82"/>
      <c r="BG241" s="82">
        <v>1</v>
      </c>
      <c r="BH241" s="82">
        <v>2</v>
      </c>
      <c r="BI241" s="126">
        <f t="shared" si="35"/>
        <v>0.5</v>
      </c>
      <c r="BJ241" s="126">
        <f t="shared" si="36"/>
        <v>0.5</v>
      </c>
      <c r="BK241" s="126">
        <f t="shared" si="37"/>
        <v>1</v>
      </c>
      <c r="BL241" s="126">
        <f t="shared" si="38"/>
        <v>0.96</v>
      </c>
      <c r="BM241" s="83">
        <f t="shared" si="39"/>
        <v>10.214399999999999</v>
      </c>
      <c r="BN241" s="146"/>
    </row>
    <row r="242" spans="1:66" ht="15">
      <c r="A242" s="112">
        <v>75</v>
      </c>
      <c r="B242" s="56" t="s">
        <v>252</v>
      </c>
      <c r="C242" s="57"/>
      <c r="D242" s="56"/>
      <c r="E242" s="58"/>
      <c r="F242" s="56"/>
      <c r="G242" s="56"/>
      <c r="H242" s="56" t="s">
        <v>253</v>
      </c>
      <c r="I242" s="62">
        <v>2012</v>
      </c>
      <c r="J242" s="87">
        <v>9.36</v>
      </c>
      <c r="K242" s="67"/>
      <c r="L242" s="68"/>
      <c r="M242" s="88"/>
      <c r="N242" s="88"/>
      <c r="O242" s="88"/>
      <c r="P242" s="88"/>
      <c r="Q242" s="88"/>
      <c r="R242" s="88"/>
      <c r="S242" s="70">
        <v>10.63</v>
      </c>
      <c r="T242" s="71"/>
      <c r="U242" s="72"/>
      <c r="V242" s="73"/>
      <c r="W242" s="73"/>
      <c r="X242" s="73"/>
      <c r="Y242" s="73"/>
      <c r="Z242" s="73"/>
      <c r="AA242" s="73"/>
      <c r="AB242" s="74">
        <v>10.68</v>
      </c>
      <c r="AC242" s="71"/>
      <c r="AD242" s="75"/>
      <c r="AE242" s="73"/>
      <c r="AF242" s="73"/>
      <c r="AG242" s="73"/>
      <c r="AH242" s="73"/>
      <c r="AI242" s="74">
        <v>11.35</v>
      </c>
      <c r="AJ242" s="73"/>
      <c r="AK242" s="73"/>
      <c r="AL242" s="74"/>
      <c r="AM242" s="73"/>
      <c r="AN242" s="74"/>
      <c r="AO242" s="73"/>
      <c r="AP242" s="74"/>
      <c r="AQ242" s="73"/>
      <c r="AR242" s="70">
        <v>10.210000000000001</v>
      </c>
      <c r="AS242" s="71"/>
      <c r="AT242" s="75"/>
      <c r="AU242" s="88"/>
      <c r="AV242" s="88"/>
      <c r="AW242" s="88"/>
      <c r="AX242" s="88"/>
      <c r="AY242" s="88"/>
      <c r="AZ242" s="88"/>
      <c r="BA242" s="70">
        <v>10.25</v>
      </c>
      <c r="BB242" s="79">
        <v>30</v>
      </c>
      <c r="BC242" s="80">
        <f t="shared" si="32"/>
        <v>10.23</v>
      </c>
      <c r="BD242" s="80">
        <f t="shared" si="33"/>
        <v>60</v>
      </c>
      <c r="BE242" s="89">
        <f t="shared" si="34"/>
        <v>10.413333333333334</v>
      </c>
      <c r="BF242" s="82">
        <v>1</v>
      </c>
      <c r="BG242" s="82"/>
      <c r="BH242" s="82"/>
      <c r="BI242" s="82">
        <f t="shared" si="35"/>
        <v>0.5</v>
      </c>
      <c r="BJ242" s="82">
        <f t="shared" si="36"/>
        <v>0</v>
      </c>
      <c r="BK242" s="82">
        <f t="shared" si="37"/>
        <v>0.5</v>
      </c>
      <c r="BL242" s="82">
        <f t="shared" si="38"/>
        <v>0.98</v>
      </c>
      <c r="BM242" s="83">
        <f t="shared" si="39"/>
        <v>10.205066666666667</v>
      </c>
      <c r="BN242" s="146"/>
    </row>
    <row r="243" spans="1:66" ht="15">
      <c r="A243" s="55">
        <v>76</v>
      </c>
      <c r="B243" s="56" t="s">
        <v>232</v>
      </c>
      <c r="C243" s="57"/>
      <c r="D243" s="56"/>
      <c r="E243" s="58"/>
      <c r="F243" s="56"/>
      <c r="G243" s="56"/>
      <c r="H243" s="56" t="s">
        <v>233</v>
      </c>
      <c r="I243" s="62">
        <v>2013</v>
      </c>
      <c r="J243" s="138">
        <v>10.08</v>
      </c>
      <c r="K243" s="114"/>
      <c r="L243" s="115"/>
      <c r="M243" s="139"/>
      <c r="N243" s="139"/>
      <c r="O243" s="139"/>
      <c r="P243" s="139"/>
      <c r="Q243" s="139"/>
      <c r="R243" s="139"/>
      <c r="S243" s="117">
        <v>9.93</v>
      </c>
      <c r="T243" s="118"/>
      <c r="U243" s="119"/>
      <c r="V243" s="120"/>
      <c r="W243" s="120"/>
      <c r="X243" s="120"/>
      <c r="Y243" s="120"/>
      <c r="Z243" s="120"/>
      <c r="AA243" s="120"/>
      <c r="AB243" s="121">
        <v>10.09</v>
      </c>
      <c r="AC243" s="118"/>
      <c r="AD243" s="122"/>
      <c r="AE243" s="120"/>
      <c r="AF243" s="120"/>
      <c r="AG243" s="120"/>
      <c r="AH243" s="120"/>
      <c r="AI243" s="121">
        <v>10.14</v>
      </c>
      <c r="AJ243" s="120"/>
      <c r="AK243" s="120"/>
      <c r="AL243" s="121"/>
      <c r="AM243" s="120"/>
      <c r="AN243" s="121"/>
      <c r="AO243" s="120"/>
      <c r="AP243" s="121"/>
      <c r="AQ243" s="120"/>
      <c r="AR243" s="117">
        <v>9.82</v>
      </c>
      <c r="AS243" s="118"/>
      <c r="AT243" s="122"/>
      <c r="AU243" s="139"/>
      <c r="AV243" s="139"/>
      <c r="AW243" s="139"/>
      <c r="AX243" s="139"/>
      <c r="AY243" s="139"/>
      <c r="AZ243" s="139"/>
      <c r="BA243" s="117">
        <v>11.77</v>
      </c>
      <c r="BB243" s="118">
        <v>30</v>
      </c>
      <c r="BC243" s="120">
        <f t="shared" si="32"/>
        <v>10.795</v>
      </c>
      <c r="BD243" s="120">
        <f t="shared" si="33"/>
        <v>60</v>
      </c>
      <c r="BE243" s="89">
        <f t="shared" si="34"/>
        <v>10.305</v>
      </c>
      <c r="BF243" s="82"/>
      <c r="BG243" s="82"/>
      <c r="BH243" s="82">
        <v>1</v>
      </c>
      <c r="BI243" s="126">
        <f t="shared" si="35"/>
        <v>0</v>
      </c>
      <c r="BJ243" s="126">
        <f t="shared" si="36"/>
        <v>0.25</v>
      </c>
      <c r="BK243" s="126">
        <f t="shared" si="37"/>
        <v>0.25</v>
      </c>
      <c r="BL243" s="126">
        <f t="shared" si="38"/>
        <v>0.99</v>
      </c>
      <c r="BM243" s="83">
        <f t="shared" si="39"/>
        <v>10.20195</v>
      </c>
      <c r="BN243" s="146"/>
    </row>
    <row r="244" spans="1:66" ht="15">
      <c r="A244" s="112">
        <v>77</v>
      </c>
      <c r="B244" s="56" t="s">
        <v>296</v>
      </c>
      <c r="C244" s="57"/>
      <c r="D244" s="56"/>
      <c r="E244" s="58"/>
      <c r="F244" s="56"/>
      <c r="G244" s="56"/>
      <c r="H244" s="56" t="s">
        <v>47</v>
      </c>
      <c r="I244" s="62">
        <v>2013</v>
      </c>
      <c r="J244" s="87">
        <v>10.38</v>
      </c>
      <c r="K244" s="67"/>
      <c r="L244" s="68"/>
      <c r="M244" s="88"/>
      <c r="N244" s="88"/>
      <c r="O244" s="88"/>
      <c r="P244" s="88"/>
      <c r="Q244" s="88"/>
      <c r="R244" s="88"/>
      <c r="S244" s="70">
        <v>9.82</v>
      </c>
      <c r="T244" s="71"/>
      <c r="U244" s="72"/>
      <c r="V244" s="73"/>
      <c r="W244" s="73"/>
      <c r="X244" s="73"/>
      <c r="Y244" s="73"/>
      <c r="Z244" s="73"/>
      <c r="AA244" s="73"/>
      <c r="AB244" s="74">
        <v>10.8</v>
      </c>
      <c r="AC244" s="71"/>
      <c r="AD244" s="75"/>
      <c r="AE244" s="73"/>
      <c r="AF244" s="73"/>
      <c r="AG244" s="73"/>
      <c r="AH244" s="73"/>
      <c r="AI244" s="74">
        <v>10.52</v>
      </c>
      <c r="AJ244" s="73"/>
      <c r="AK244" s="73"/>
      <c r="AL244" s="74"/>
      <c r="AM244" s="73"/>
      <c r="AN244" s="74"/>
      <c r="AO244" s="73"/>
      <c r="AP244" s="74"/>
      <c r="AQ244" s="73"/>
      <c r="AR244" s="70">
        <v>10.83</v>
      </c>
      <c r="AS244" s="71"/>
      <c r="AT244" s="75"/>
      <c r="AU244" s="88"/>
      <c r="AV244" s="88"/>
      <c r="AW244" s="88"/>
      <c r="AX244" s="88"/>
      <c r="AY244" s="88"/>
      <c r="AZ244" s="88"/>
      <c r="BA244" s="70">
        <v>10.050000000000001</v>
      </c>
      <c r="BB244" s="79">
        <v>30</v>
      </c>
      <c r="BC244" s="80">
        <f t="shared" si="32"/>
        <v>10.440000000000001</v>
      </c>
      <c r="BD244" s="80">
        <f t="shared" si="33"/>
        <v>60</v>
      </c>
      <c r="BE244" s="89">
        <f t="shared" si="34"/>
        <v>10.4</v>
      </c>
      <c r="BF244" s="82"/>
      <c r="BG244" s="82"/>
      <c r="BH244" s="82">
        <v>2</v>
      </c>
      <c r="BI244" s="82">
        <f t="shared" si="35"/>
        <v>0</v>
      </c>
      <c r="BJ244" s="82">
        <f t="shared" si="36"/>
        <v>0.5</v>
      </c>
      <c r="BK244" s="82">
        <f t="shared" si="37"/>
        <v>0.5</v>
      </c>
      <c r="BL244" s="82">
        <f t="shared" si="38"/>
        <v>0.98</v>
      </c>
      <c r="BM244" s="83">
        <f t="shared" si="39"/>
        <v>10.192</v>
      </c>
      <c r="BN244" s="146"/>
    </row>
    <row r="245" spans="1:66" ht="15">
      <c r="A245" s="55">
        <v>78</v>
      </c>
      <c r="B245" s="56" t="s">
        <v>169</v>
      </c>
      <c r="C245" s="56"/>
      <c r="D245" s="56"/>
      <c r="E245" s="58"/>
      <c r="F245" s="63"/>
      <c r="G245" s="56"/>
      <c r="H245" s="56" t="s">
        <v>170</v>
      </c>
      <c r="I245" s="62">
        <v>2013</v>
      </c>
      <c r="J245" s="87">
        <v>10.11</v>
      </c>
      <c r="K245" s="67"/>
      <c r="L245" s="68"/>
      <c r="M245" s="88"/>
      <c r="N245" s="88"/>
      <c r="O245" s="88"/>
      <c r="P245" s="88"/>
      <c r="Q245" s="88"/>
      <c r="R245" s="88"/>
      <c r="S245" s="70">
        <v>10.53</v>
      </c>
      <c r="T245" s="71"/>
      <c r="U245" s="72"/>
      <c r="V245" s="73"/>
      <c r="W245" s="73"/>
      <c r="X245" s="73"/>
      <c r="Y245" s="73"/>
      <c r="Z245" s="73"/>
      <c r="AA245" s="73"/>
      <c r="AB245" s="74">
        <v>10.39</v>
      </c>
      <c r="AC245" s="71"/>
      <c r="AD245" s="75"/>
      <c r="AE245" s="73"/>
      <c r="AF245" s="73"/>
      <c r="AG245" s="73"/>
      <c r="AH245" s="73"/>
      <c r="AI245" s="74">
        <v>10.43</v>
      </c>
      <c r="AJ245" s="73"/>
      <c r="AK245" s="73"/>
      <c r="AL245" s="74"/>
      <c r="AM245" s="73"/>
      <c r="AN245" s="74"/>
      <c r="AO245" s="73"/>
      <c r="AP245" s="74"/>
      <c r="AQ245" s="73"/>
      <c r="AR245" s="70">
        <v>9.1199999999999992</v>
      </c>
      <c r="AS245" s="71"/>
      <c r="AT245" s="75"/>
      <c r="AU245" s="88"/>
      <c r="AV245" s="88"/>
      <c r="AW245" s="88"/>
      <c r="AX245" s="88"/>
      <c r="AY245" s="88"/>
      <c r="AZ245" s="88"/>
      <c r="BA245" s="70">
        <v>11.66</v>
      </c>
      <c r="BB245" s="79">
        <v>30</v>
      </c>
      <c r="BC245" s="80">
        <f t="shared" si="32"/>
        <v>10.39</v>
      </c>
      <c r="BD245" s="80">
        <f t="shared" si="33"/>
        <v>60</v>
      </c>
      <c r="BE245" s="89">
        <f t="shared" si="34"/>
        <v>10.373333333333333</v>
      </c>
      <c r="BF245" s="82"/>
      <c r="BG245" s="82"/>
      <c r="BH245" s="82">
        <v>2</v>
      </c>
      <c r="BI245" s="90">
        <f t="shared" si="35"/>
        <v>0</v>
      </c>
      <c r="BJ245" s="90">
        <f t="shared" si="36"/>
        <v>0.5</v>
      </c>
      <c r="BK245" s="90">
        <f t="shared" si="37"/>
        <v>0.5</v>
      </c>
      <c r="BL245" s="90">
        <f t="shared" si="38"/>
        <v>0.98</v>
      </c>
      <c r="BM245" s="83">
        <f t="shared" si="39"/>
        <v>10.165866666666666</v>
      </c>
      <c r="BN245" s="146"/>
    </row>
    <row r="246" spans="1:66" ht="15">
      <c r="A246" s="112">
        <v>79</v>
      </c>
      <c r="B246" s="56" t="s">
        <v>297</v>
      </c>
      <c r="C246" s="57"/>
      <c r="D246" s="56"/>
      <c r="E246" s="58"/>
      <c r="F246" s="56"/>
      <c r="G246" s="63"/>
      <c r="H246" s="63" t="s">
        <v>280</v>
      </c>
      <c r="I246" s="64">
        <v>2012</v>
      </c>
      <c r="J246" s="87">
        <v>10.35</v>
      </c>
      <c r="K246" s="67"/>
      <c r="L246" s="68"/>
      <c r="M246" s="88"/>
      <c r="N246" s="88"/>
      <c r="O246" s="88"/>
      <c r="P246" s="88"/>
      <c r="Q246" s="88"/>
      <c r="R246" s="88"/>
      <c r="S246" s="70">
        <v>10.14</v>
      </c>
      <c r="T246" s="71"/>
      <c r="U246" s="72"/>
      <c r="V246" s="73"/>
      <c r="W246" s="73"/>
      <c r="X246" s="73"/>
      <c r="Y246" s="73"/>
      <c r="Z246" s="73"/>
      <c r="AA246" s="73"/>
      <c r="AB246" s="74">
        <v>9.3800000000000008</v>
      </c>
      <c r="AC246" s="71"/>
      <c r="AD246" s="75"/>
      <c r="AE246" s="73"/>
      <c r="AF246" s="73"/>
      <c r="AG246" s="73"/>
      <c r="AH246" s="73"/>
      <c r="AI246" s="74">
        <v>10.76</v>
      </c>
      <c r="AJ246" s="73"/>
      <c r="AK246" s="73"/>
      <c r="AL246" s="74"/>
      <c r="AM246" s="73"/>
      <c r="AN246" s="74"/>
      <c r="AO246" s="73"/>
      <c r="AP246" s="74"/>
      <c r="AQ246" s="73"/>
      <c r="AR246" s="70">
        <v>10.84</v>
      </c>
      <c r="AS246" s="71"/>
      <c r="AT246" s="75"/>
      <c r="AU246" s="88"/>
      <c r="AV246" s="88"/>
      <c r="AW246" s="88"/>
      <c r="AX246" s="88"/>
      <c r="AY246" s="88"/>
      <c r="AZ246" s="88"/>
      <c r="BA246" s="70">
        <v>12.03</v>
      </c>
      <c r="BB246" s="79">
        <v>30</v>
      </c>
      <c r="BC246" s="80">
        <f t="shared" si="32"/>
        <v>11.434999999999999</v>
      </c>
      <c r="BD246" s="80">
        <f t="shared" si="33"/>
        <v>60</v>
      </c>
      <c r="BE246" s="89">
        <f t="shared" si="34"/>
        <v>10.583333333333334</v>
      </c>
      <c r="BF246" s="82">
        <v>1</v>
      </c>
      <c r="BG246" s="82"/>
      <c r="BH246" s="82">
        <v>2</v>
      </c>
      <c r="BI246" s="82">
        <f t="shared" si="35"/>
        <v>0.5</v>
      </c>
      <c r="BJ246" s="82">
        <f t="shared" si="36"/>
        <v>0.5</v>
      </c>
      <c r="BK246" s="82">
        <f t="shared" si="37"/>
        <v>1</v>
      </c>
      <c r="BL246" s="82">
        <f t="shared" si="38"/>
        <v>0.96</v>
      </c>
      <c r="BM246" s="83">
        <f t="shared" si="39"/>
        <v>10.16</v>
      </c>
      <c r="BN246" s="146"/>
    </row>
    <row r="247" spans="1:66" ht="15">
      <c r="A247" s="55">
        <v>80</v>
      </c>
      <c r="B247" s="56" t="s">
        <v>259</v>
      </c>
      <c r="C247" s="57"/>
      <c r="D247" s="56"/>
      <c r="E247" s="58"/>
      <c r="F247" s="56"/>
      <c r="G247" s="56"/>
      <c r="H247" s="56" t="s">
        <v>260</v>
      </c>
      <c r="I247" s="62">
        <v>2013</v>
      </c>
      <c r="J247" s="87">
        <v>10.91</v>
      </c>
      <c r="K247" s="67"/>
      <c r="L247" s="68"/>
      <c r="M247" s="88"/>
      <c r="N247" s="88"/>
      <c r="O247" s="88"/>
      <c r="P247" s="88"/>
      <c r="Q247" s="88"/>
      <c r="R247" s="88"/>
      <c r="S247" s="70">
        <v>10.17</v>
      </c>
      <c r="T247" s="71"/>
      <c r="U247" s="72"/>
      <c r="V247" s="73"/>
      <c r="W247" s="73"/>
      <c r="X247" s="73"/>
      <c r="Y247" s="73"/>
      <c r="Z247" s="73"/>
      <c r="AA247" s="73"/>
      <c r="AB247" s="74">
        <v>9.1999999999999993</v>
      </c>
      <c r="AC247" s="71"/>
      <c r="AD247" s="75"/>
      <c r="AE247" s="73"/>
      <c r="AF247" s="73"/>
      <c r="AG247" s="73"/>
      <c r="AH247" s="73"/>
      <c r="AI247" s="74">
        <v>11.15</v>
      </c>
      <c r="AJ247" s="73"/>
      <c r="AK247" s="73"/>
      <c r="AL247" s="74"/>
      <c r="AM247" s="73"/>
      <c r="AN247" s="74"/>
      <c r="AO247" s="73"/>
      <c r="AP247" s="74"/>
      <c r="AQ247" s="73"/>
      <c r="AR247" s="70">
        <v>9.5</v>
      </c>
      <c r="AS247" s="71"/>
      <c r="AT247" s="75"/>
      <c r="AU247" s="88"/>
      <c r="AV247" s="88"/>
      <c r="AW247" s="88"/>
      <c r="AX247" s="88"/>
      <c r="AY247" s="88"/>
      <c r="AZ247" s="88"/>
      <c r="BA247" s="70">
        <v>11.25</v>
      </c>
      <c r="BB247" s="79">
        <v>30</v>
      </c>
      <c r="BC247" s="80">
        <f t="shared" si="32"/>
        <v>10.375</v>
      </c>
      <c r="BD247" s="80">
        <f t="shared" si="33"/>
        <v>60</v>
      </c>
      <c r="BE247" s="89">
        <f t="shared" si="34"/>
        <v>10.363333333333333</v>
      </c>
      <c r="BF247" s="82"/>
      <c r="BG247" s="82"/>
      <c r="BH247" s="82">
        <v>2</v>
      </c>
      <c r="BI247" s="82">
        <f t="shared" si="35"/>
        <v>0</v>
      </c>
      <c r="BJ247" s="82">
        <f t="shared" si="36"/>
        <v>0.5</v>
      </c>
      <c r="BK247" s="82">
        <f t="shared" si="37"/>
        <v>0.5</v>
      </c>
      <c r="BL247" s="82">
        <f t="shared" si="38"/>
        <v>0.98</v>
      </c>
      <c r="BM247" s="83">
        <f t="shared" si="39"/>
        <v>10.156066666666666</v>
      </c>
      <c r="BN247" s="146"/>
    </row>
    <row r="248" spans="1:66" ht="15">
      <c r="A248" s="112">
        <v>81</v>
      </c>
      <c r="B248" s="56" t="s">
        <v>156</v>
      </c>
      <c r="C248" s="57"/>
      <c r="D248" s="56"/>
      <c r="E248" s="58"/>
      <c r="F248" s="56"/>
      <c r="G248" s="56"/>
      <c r="H248" s="56" t="s">
        <v>71</v>
      </c>
      <c r="I248" s="62">
        <v>2012</v>
      </c>
      <c r="J248" s="138">
        <v>9.7799999999999994</v>
      </c>
      <c r="K248" s="114"/>
      <c r="L248" s="115"/>
      <c r="M248" s="120"/>
      <c r="N248" s="120"/>
      <c r="O248" s="120"/>
      <c r="P248" s="120"/>
      <c r="Q248" s="120"/>
      <c r="R248" s="120"/>
      <c r="S248" s="117">
        <v>10.33</v>
      </c>
      <c r="T248" s="118"/>
      <c r="U248" s="119"/>
      <c r="V248" s="120"/>
      <c r="W248" s="120"/>
      <c r="X248" s="120"/>
      <c r="Y248" s="120"/>
      <c r="Z248" s="120"/>
      <c r="AA248" s="120"/>
      <c r="AB248" s="121">
        <v>9.75</v>
      </c>
      <c r="AC248" s="118"/>
      <c r="AD248" s="122"/>
      <c r="AE248" s="120"/>
      <c r="AF248" s="120"/>
      <c r="AG248" s="120"/>
      <c r="AH248" s="120"/>
      <c r="AI248" s="121">
        <v>10.58</v>
      </c>
      <c r="AJ248" s="120"/>
      <c r="AK248" s="120"/>
      <c r="AL248" s="121"/>
      <c r="AM248" s="120"/>
      <c r="AN248" s="121"/>
      <c r="AO248" s="120"/>
      <c r="AP248" s="121"/>
      <c r="AQ248" s="120"/>
      <c r="AR248" s="117">
        <v>10.5</v>
      </c>
      <c r="AS248" s="118"/>
      <c r="AT248" s="122"/>
      <c r="AU248" s="139"/>
      <c r="AV248" s="139"/>
      <c r="AW248" s="139"/>
      <c r="AX248" s="139"/>
      <c r="AY248" s="139"/>
      <c r="AZ248" s="139"/>
      <c r="BA248" s="117">
        <v>11.58</v>
      </c>
      <c r="BB248" s="118">
        <v>30</v>
      </c>
      <c r="BC248" s="120">
        <f t="shared" si="32"/>
        <v>11.04</v>
      </c>
      <c r="BD248" s="120">
        <f t="shared" si="33"/>
        <v>60</v>
      </c>
      <c r="BE248" s="89">
        <f t="shared" si="34"/>
        <v>10.42</v>
      </c>
      <c r="BF248" s="82">
        <v>1</v>
      </c>
      <c r="BG248" s="82"/>
      <c r="BH248" s="82">
        <v>1</v>
      </c>
      <c r="BI248" s="126">
        <f t="shared" si="35"/>
        <v>0.5</v>
      </c>
      <c r="BJ248" s="126">
        <f t="shared" si="36"/>
        <v>0.25</v>
      </c>
      <c r="BK248" s="126">
        <f t="shared" si="37"/>
        <v>0.75</v>
      </c>
      <c r="BL248" s="126">
        <f t="shared" si="38"/>
        <v>0.97</v>
      </c>
      <c r="BM248" s="83">
        <f t="shared" si="39"/>
        <v>10.1074</v>
      </c>
      <c r="BN248" s="146"/>
    </row>
    <row r="249" spans="1:66" ht="15">
      <c r="A249" s="55">
        <v>82</v>
      </c>
      <c r="B249" s="56" t="s">
        <v>234</v>
      </c>
      <c r="C249" s="57"/>
      <c r="D249" s="56"/>
      <c r="E249" s="58"/>
      <c r="F249" s="59"/>
      <c r="G249" s="59"/>
      <c r="H249" s="59" t="s">
        <v>137</v>
      </c>
      <c r="I249" s="60">
        <v>2011</v>
      </c>
      <c r="J249" s="66">
        <v>10.11</v>
      </c>
      <c r="K249" s="67"/>
      <c r="L249" s="68"/>
      <c r="M249" s="69"/>
      <c r="N249" s="69"/>
      <c r="O249" s="69"/>
      <c r="P249" s="69"/>
      <c r="Q249" s="69"/>
      <c r="R249" s="69"/>
      <c r="S249" s="70">
        <v>10.07</v>
      </c>
      <c r="T249" s="71"/>
      <c r="U249" s="72"/>
      <c r="V249" s="73"/>
      <c r="W249" s="73"/>
      <c r="X249" s="73"/>
      <c r="Y249" s="73"/>
      <c r="Z249" s="73"/>
      <c r="AA249" s="73"/>
      <c r="AB249" s="74">
        <v>10.81</v>
      </c>
      <c r="AC249" s="71"/>
      <c r="AD249" s="75"/>
      <c r="AE249" s="73"/>
      <c r="AF249" s="73"/>
      <c r="AG249" s="73"/>
      <c r="AH249" s="73"/>
      <c r="AI249" s="74">
        <v>10.050000000000001</v>
      </c>
      <c r="AJ249" s="73"/>
      <c r="AK249" s="73"/>
      <c r="AL249" s="76"/>
      <c r="AM249" s="77"/>
      <c r="AN249" s="76"/>
      <c r="AO249" s="77"/>
      <c r="AP249" s="76"/>
      <c r="AQ249" s="77"/>
      <c r="AR249" s="70">
        <v>11.74</v>
      </c>
      <c r="AS249" s="71"/>
      <c r="AT249" s="78"/>
      <c r="AU249" s="69"/>
      <c r="AV249" s="69"/>
      <c r="AW249" s="69"/>
      <c r="AX249" s="69"/>
      <c r="AY249" s="69"/>
      <c r="AZ249" s="69"/>
      <c r="BA249" s="70">
        <v>11.72</v>
      </c>
      <c r="BB249" s="79">
        <v>30</v>
      </c>
      <c r="BC249" s="80">
        <f t="shared" si="32"/>
        <v>11.73</v>
      </c>
      <c r="BD249" s="80">
        <f t="shared" si="33"/>
        <v>60</v>
      </c>
      <c r="BE249" s="89">
        <f t="shared" si="34"/>
        <v>10.750000000000002</v>
      </c>
      <c r="BF249" s="82">
        <v>2</v>
      </c>
      <c r="BG249" s="82"/>
      <c r="BH249" s="82">
        <v>2</v>
      </c>
      <c r="BI249" s="82">
        <f t="shared" si="35"/>
        <v>1</v>
      </c>
      <c r="BJ249" s="82">
        <f t="shared" si="36"/>
        <v>0.5</v>
      </c>
      <c r="BK249" s="82">
        <f t="shared" si="37"/>
        <v>1.5</v>
      </c>
      <c r="BL249" s="82">
        <f t="shared" si="38"/>
        <v>0.94</v>
      </c>
      <c r="BM249" s="83">
        <f t="shared" si="39"/>
        <v>10.105</v>
      </c>
      <c r="BN249" s="146"/>
    </row>
    <row r="250" spans="1:66" ht="15">
      <c r="A250" s="112">
        <v>83</v>
      </c>
      <c r="B250" s="56" t="s">
        <v>194</v>
      </c>
      <c r="C250" s="57"/>
      <c r="D250" s="56"/>
      <c r="E250" s="61"/>
      <c r="F250" s="59"/>
      <c r="G250" s="59"/>
      <c r="H250" s="59" t="s">
        <v>195</v>
      </c>
      <c r="I250" s="60">
        <v>2013</v>
      </c>
      <c r="J250" s="66">
        <v>10.36</v>
      </c>
      <c r="K250" s="67"/>
      <c r="L250" s="68"/>
      <c r="M250" s="69"/>
      <c r="N250" s="69"/>
      <c r="O250" s="69"/>
      <c r="P250" s="69"/>
      <c r="Q250" s="69"/>
      <c r="R250" s="69"/>
      <c r="S250" s="70">
        <v>10.48</v>
      </c>
      <c r="T250" s="71"/>
      <c r="U250" s="72"/>
      <c r="V250" s="73"/>
      <c r="W250" s="73"/>
      <c r="X250" s="73"/>
      <c r="Y250" s="73"/>
      <c r="Z250" s="73"/>
      <c r="AA250" s="73"/>
      <c r="AB250" s="74">
        <v>10.199999999999999</v>
      </c>
      <c r="AC250" s="71"/>
      <c r="AD250" s="75"/>
      <c r="AE250" s="73"/>
      <c r="AF250" s="73"/>
      <c r="AG250" s="73"/>
      <c r="AH250" s="73"/>
      <c r="AI250" s="74">
        <v>10.130000000000001</v>
      </c>
      <c r="AJ250" s="73"/>
      <c r="AK250" s="73"/>
      <c r="AL250" s="76"/>
      <c r="AM250" s="77"/>
      <c r="AN250" s="76"/>
      <c r="AO250" s="77"/>
      <c r="AP250" s="76"/>
      <c r="AQ250" s="77"/>
      <c r="AR250" s="70">
        <v>11.32</v>
      </c>
      <c r="AS250" s="71"/>
      <c r="AT250" s="78"/>
      <c r="AU250" s="69"/>
      <c r="AV250" s="69"/>
      <c r="AW250" s="69"/>
      <c r="AX250" s="69"/>
      <c r="AY250" s="69"/>
      <c r="AZ250" s="69"/>
      <c r="BA250" s="70">
        <v>10.47</v>
      </c>
      <c r="BB250" s="79">
        <v>30</v>
      </c>
      <c r="BC250" s="80">
        <f t="shared" si="32"/>
        <v>10.895</v>
      </c>
      <c r="BD250" s="80">
        <f t="shared" si="33"/>
        <v>60</v>
      </c>
      <c r="BE250" s="81">
        <f t="shared" si="34"/>
        <v>10.493333333333334</v>
      </c>
      <c r="BF250" s="84"/>
      <c r="BG250" s="84">
        <v>1</v>
      </c>
      <c r="BH250" s="84">
        <v>2</v>
      </c>
      <c r="BI250" s="84">
        <f t="shared" si="35"/>
        <v>0.5</v>
      </c>
      <c r="BJ250" s="84">
        <f t="shared" si="36"/>
        <v>0.5</v>
      </c>
      <c r="BK250" s="84">
        <f t="shared" si="37"/>
        <v>1</v>
      </c>
      <c r="BL250" s="84">
        <f t="shared" si="38"/>
        <v>0.96</v>
      </c>
      <c r="BM250" s="85">
        <f t="shared" si="39"/>
        <v>10.073600000000001</v>
      </c>
      <c r="BN250" s="146"/>
    </row>
    <row r="251" spans="1:66" ht="15">
      <c r="A251" s="55">
        <v>84</v>
      </c>
      <c r="B251" s="56" t="s">
        <v>206</v>
      </c>
      <c r="C251" s="56"/>
      <c r="D251" s="56"/>
      <c r="E251" s="61"/>
      <c r="F251" s="95"/>
      <c r="G251" s="95"/>
      <c r="H251" s="95" t="s">
        <v>207</v>
      </c>
      <c r="I251" s="96">
        <v>2013</v>
      </c>
      <c r="J251" s="66">
        <v>10.84</v>
      </c>
      <c r="K251" s="67"/>
      <c r="L251" s="68"/>
      <c r="M251" s="69"/>
      <c r="N251" s="69"/>
      <c r="O251" s="69"/>
      <c r="P251" s="69"/>
      <c r="Q251" s="69"/>
      <c r="R251" s="69"/>
      <c r="S251" s="70">
        <v>9.4</v>
      </c>
      <c r="T251" s="71"/>
      <c r="U251" s="72"/>
      <c r="V251" s="73"/>
      <c r="W251" s="73"/>
      <c r="X251" s="73"/>
      <c r="Y251" s="73"/>
      <c r="Z251" s="73"/>
      <c r="AA251" s="73"/>
      <c r="AB251" s="74">
        <v>11.83</v>
      </c>
      <c r="AC251" s="71"/>
      <c r="AD251" s="75"/>
      <c r="AE251" s="73"/>
      <c r="AF251" s="73"/>
      <c r="AG251" s="73"/>
      <c r="AH251" s="73"/>
      <c r="AI251" s="74">
        <v>8.65</v>
      </c>
      <c r="AJ251" s="73"/>
      <c r="AK251" s="73"/>
      <c r="AL251" s="76"/>
      <c r="AM251" s="77"/>
      <c r="AN251" s="76"/>
      <c r="AO251" s="77"/>
      <c r="AP251" s="76"/>
      <c r="AQ251" s="77"/>
      <c r="AR251" s="70">
        <v>8.24</v>
      </c>
      <c r="AS251" s="71"/>
      <c r="AT251" s="86"/>
      <c r="AU251" s="69"/>
      <c r="AV251" s="69"/>
      <c r="AW251" s="69"/>
      <c r="AX251" s="69"/>
      <c r="AY251" s="69"/>
      <c r="AZ251" s="69"/>
      <c r="BA251" s="70">
        <v>12.09</v>
      </c>
      <c r="BB251" s="79">
        <v>30</v>
      </c>
      <c r="BC251" s="80">
        <f t="shared" si="32"/>
        <v>10.164999999999999</v>
      </c>
      <c r="BD251" s="80">
        <f t="shared" si="33"/>
        <v>60</v>
      </c>
      <c r="BE251" s="81">
        <f t="shared" si="34"/>
        <v>10.174999999999999</v>
      </c>
      <c r="BF251" s="84"/>
      <c r="BG251" s="84"/>
      <c r="BH251" s="84">
        <v>1</v>
      </c>
      <c r="BI251" s="84">
        <f t="shared" si="35"/>
        <v>0</v>
      </c>
      <c r="BJ251" s="84">
        <f t="shared" si="36"/>
        <v>0.25</v>
      </c>
      <c r="BK251" s="84">
        <f t="shared" si="37"/>
        <v>0.25</v>
      </c>
      <c r="BL251" s="84">
        <f t="shared" si="38"/>
        <v>0.99</v>
      </c>
      <c r="BM251" s="85">
        <f t="shared" si="39"/>
        <v>10.073249999999998</v>
      </c>
      <c r="BN251" s="146"/>
    </row>
    <row r="252" spans="1:66" ht="15">
      <c r="A252" s="112">
        <v>85</v>
      </c>
      <c r="B252" s="56" t="s">
        <v>264</v>
      </c>
      <c r="C252" s="57"/>
      <c r="D252" s="56"/>
      <c r="E252" s="61"/>
      <c r="F252" s="59"/>
      <c r="G252" s="59"/>
      <c r="H252" s="59" t="s">
        <v>180</v>
      </c>
      <c r="I252" s="60">
        <v>2013</v>
      </c>
      <c r="J252" s="66">
        <v>10.82</v>
      </c>
      <c r="K252" s="67"/>
      <c r="L252" s="68"/>
      <c r="M252" s="69"/>
      <c r="N252" s="69"/>
      <c r="O252" s="69"/>
      <c r="P252" s="69"/>
      <c r="Q252" s="69"/>
      <c r="R252" s="69"/>
      <c r="S252" s="70">
        <v>9.82</v>
      </c>
      <c r="T252" s="71"/>
      <c r="U252" s="72"/>
      <c r="V252" s="73"/>
      <c r="W252" s="73"/>
      <c r="X252" s="73"/>
      <c r="Y252" s="73"/>
      <c r="Z252" s="73"/>
      <c r="AA252" s="73"/>
      <c r="AB252" s="74">
        <v>9.7899999999999991</v>
      </c>
      <c r="AC252" s="71"/>
      <c r="AD252" s="75"/>
      <c r="AE252" s="73"/>
      <c r="AF252" s="73"/>
      <c r="AG252" s="73"/>
      <c r="AH252" s="73"/>
      <c r="AI252" s="74">
        <v>10.48</v>
      </c>
      <c r="AJ252" s="73"/>
      <c r="AK252" s="73"/>
      <c r="AL252" s="76"/>
      <c r="AM252" s="77"/>
      <c r="AN252" s="76"/>
      <c r="AO252" s="77"/>
      <c r="AP252" s="76"/>
      <c r="AQ252" s="77"/>
      <c r="AR252" s="70">
        <v>10.18</v>
      </c>
      <c r="AS252" s="71"/>
      <c r="AT252" s="86"/>
      <c r="AU252" s="69"/>
      <c r="AV252" s="69"/>
      <c r="AW252" s="69"/>
      <c r="AX252" s="69"/>
      <c r="AY252" s="69"/>
      <c r="AZ252" s="69"/>
      <c r="BA252" s="70">
        <v>10.19</v>
      </c>
      <c r="BB252" s="79">
        <v>30</v>
      </c>
      <c r="BC252" s="80">
        <f t="shared" si="32"/>
        <v>10.184999999999999</v>
      </c>
      <c r="BD252" s="80">
        <f t="shared" si="33"/>
        <v>60</v>
      </c>
      <c r="BE252" s="81">
        <f t="shared" si="34"/>
        <v>10.213333333333333</v>
      </c>
      <c r="BF252" s="84"/>
      <c r="BG252" s="84"/>
      <c r="BH252" s="84">
        <v>2</v>
      </c>
      <c r="BI252" s="84">
        <f t="shared" si="35"/>
        <v>0</v>
      </c>
      <c r="BJ252" s="84">
        <f t="shared" si="36"/>
        <v>0.5</v>
      </c>
      <c r="BK252" s="84">
        <f t="shared" si="37"/>
        <v>0.5</v>
      </c>
      <c r="BL252" s="84">
        <f t="shared" si="38"/>
        <v>0.98</v>
      </c>
      <c r="BM252" s="85">
        <f t="shared" si="39"/>
        <v>10.009066666666666</v>
      </c>
      <c r="BN252" s="146"/>
    </row>
    <row r="253" spans="1:66" ht="15">
      <c r="A253" s="55">
        <v>86</v>
      </c>
      <c r="B253" s="56" t="s">
        <v>239</v>
      </c>
      <c r="C253" s="56"/>
      <c r="D253" s="56"/>
      <c r="E253" s="61"/>
      <c r="F253" s="95"/>
      <c r="G253" s="59"/>
      <c r="H253" s="59" t="s">
        <v>240</v>
      </c>
      <c r="I253" s="60">
        <v>2012</v>
      </c>
      <c r="J253" s="66">
        <v>10.33</v>
      </c>
      <c r="K253" s="67"/>
      <c r="L253" s="68"/>
      <c r="M253" s="69"/>
      <c r="N253" s="69"/>
      <c r="O253" s="69"/>
      <c r="P253" s="69"/>
      <c r="Q253" s="69"/>
      <c r="R253" s="69"/>
      <c r="S253" s="70">
        <v>9.98</v>
      </c>
      <c r="T253" s="71"/>
      <c r="U253" s="72"/>
      <c r="V253" s="73"/>
      <c r="W253" s="73"/>
      <c r="X253" s="73"/>
      <c r="Y253" s="73"/>
      <c r="Z253" s="73"/>
      <c r="AA253" s="73"/>
      <c r="AB253" s="74">
        <v>10.83</v>
      </c>
      <c r="AC253" s="71"/>
      <c r="AD253" s="75"/>
      <c r="AE253" s="73"/>
      <c r="AF253" s="73"/>
      <c r="AG253" s="73"/>
      <c r="AH253" s="73"/>
      <c r="AI253" s="74">
        <v>10</v>
      </c>
      <c r="AJ253" s="73"/>
      <c r="AK253" s="73"/>
      <c r="AL253" s="76"/>
      <c r="AM253" s="77"/>
      <c r="AN253" s="76"/>
      <c r="AO253" s="77"/>
      <c r="AP253" s="76"/>
      <c r="AQ253" s="77"/>
      <c r="AR253" s="70">
        <v>10.5</v>
      </c>
      <c r="AS253" s="71"/>
      <c r="AT253" s="86"/>
      <c r="AU253" s="69"/>
      <c r="AV253" s="69"/>
      <c r="AW253" s="69"/>
      <c r="AX253" s="69"/>
      <c r="AY253" s="69"/>
      <c r="AZ253" s="69"/>
      <c r="BA253" s="70">
        <v>11.43</v>
      </c>
      <c r="BB253" s="79">
        <v>30</v>
      </c>
      <c r="BC253" s="80">
        <f t="shared" si="32"/>
        <v>10.965</v>
      </c>
      <c r="BD253" s="80">
        <f t="shared" si="33"/>
        <v>60</v>
      </c>
      <c r="BE253" s="81">
        <f t="shared" si="34"/>
        <v>10.511666666666667</v>
      </c>
      <c r="BF253" s="84">
        <v>1</v>
      </c>
      <c r="BG253" s="84">
        <v>1</v>
      </c>
      <c r="BH253" s="84">
        <v>1</v>
      </c>
      <c r="BI253" s="97">
        <f t="shared" si="35"/>
        <v>1</v>
      </c>
      <c r="BJ253" s="97">
        <f t="shared" si="36"/>
        <v>0.25</v>
      </c>
      <c r="BK253" s="97">
        <f t="shared" si="37"/>
        <v>1.25</v>
      </c>
      <c r="BL253" s="97">
        <f t="shared" si="38"/>
        <v>0.95</v>
      </c>
      <c r="BM253" s="85">
        <f t="shared" si="39"/>
        <v>9.9860833333333332</v>
      </c>
      <c r="BN253" s="146"/>
    </row>
    <row r="254" spans="1:66" ht="15">
      <c r="A254" s="112">
        <v>87</v>
      </c>
      <c r="B254" s="56" t="s">
        <v>257</v>
      </c>
      <c r="C254" s="56"/>
      <c r="D254" s="56"/>
      <c r="E254" s="58"/>
      <c r="F254" s="63"/>
      <c r="G254" s="56"/>
      <c r="H254" s="56" t="s">
        <v>258</v>
      </c>
      <c r="I254" s="62">
        <v>2010</v>
      </c>
      <c r="J254" s="87">
        <v>9.73</v>
      </c>
      <c r="K254" s="67"/>
      <c r="L254" s="68"/>
      <c r="M254" s="88"/>
      <c r="N254" s="88"/>
      <c r="O254" s="88"/>
      <c r="P254" s="88"/>
      <c r="Q254" s="88"/>
      <c r="R254" s="88"/>
      <c r="S254" s="70">
        <v>10.39</v>
      </c>
      <c r="T254" s="71"/>
      <c r="U254" s="72"/>
      <c r="V254" s="73"/>
      <c r="W254" s="73"/>
      <c r="X254" s="73"/>
      <c r="Y254" s="73"/>
      <c r="Z254" s="73"/>
      <c r="AA254" s="73"/>
      <c r="AB254" s="74">
        <v>11.2</v>
      </c>
      <c r="AC254" s="71"/>
      <c r="AD254" s="75"/>
      <c r="AE254" s="73"/>
      <c r="AF254" s="73"/>
      <c r="AG254" s="73"/>
      <c r="AH254" s="73"/>
      <c r="AI254" s="74">
        <v>10.56</v>
      </c>
      <c r="AJ254" s="73"/>
      <c r="AK254" s="73"/>
      <c r="AL254" s="74"/>
      <c r="AM254" s="73"/>
      <c r="AN254" s="74"/>
      <c r="AO254" s="73"/>
      <c r="AP254" s="74"/>
      <c r="AQ254" s="73"/>
      <c r="AR254" s="70">
        <v>11.13</v>
      </c>
      <c r="AS254" s="71"/>
      <c r="AT254" s="75"/>
      <c r="AU254" s="88"/>
      <c r="AV254" s="88"/>
      <c r="AW254" s="88"/>
      <c r="AX254" s="88"/>
      <c r="AY254" s="88"/>
      <c r="AZ254" s="88"/>
      <c r="BA254" s="70">
        <v>11.23</v>
      </c>
      <c r="BB254" s="79">
        <v>30</v>
      </c>
      <c r="BC254" s="80">
        <f t="shared" si="32"/>
        <v>11.18</v>
      </c>
      <c r="BD254" s="80">
        <f t="shared" si="33"/>
        <v>60</v>
      </c>
      <c r="BE254" s="89">
        <f t="shared" si="34"/>
        <v>10.706666666666669</v>
      </c>
      <c r="BF254" s="82">
        <v>3</v>
      </c>
      <c r="BG254" s="82"/>
      <c r="BH254" s="82">
        <v>1</v>
      </c>
      <c r="BI254" s="90">
        <f t="shared" si="35"/>
        <v>1.5</v>
      </c>
      <c r="BJ254" s="90">
        <f t="shared" si="36"/>
        <v>0.25</v>
      </c>
      <c r="BK254" s="90">
        <f t="shared" si="37"/>
        <v>1.75</v>
      </c>
      <c r="BL254" s="90">
        <f t="shared" si="38"/>
        <v>0.92999999999999994</v>
      </c>
      <c r="BM254" s="83">
        <f t="shared" si="39"/>
        <v>9.957200000000002</v>
      </c>
      <c r="BN254" s="146"/>
    </row>
    <row r="255" spans="1:66" ht="15">
      <c r="A255" s="55">
        <v>88</v>
      </c>
      <c r="B255" s="56" t="s">
        <v>222</v>
      </c>
      <c r="C255" s="57"/>
      <c r="D255" s="56"/>
      <c r="E255" s="58"/>
      <c r="F255" s="56"/>
      <c r="G255" s="56"/>
      <c r="H255" s="56" t="s">
        <v>223</v>
      </c>
      <c r="I255" s="62">
        <v>2012</v>
      </c>
      <c r="J255" s="87">
        <v>9.81</v>
      </c>
      <c r="K255" s="67"/>
      <c r="L255" s="68"/>
      <c r="M255" s="88"/>
      <c r="N255" s="88"/>
      <c r="O255" s="88"/>
      <c r="P255" s="88"/>
      <c r="Q255" s="88"/>
      <c r="R255" s="88"/>
      <c r="S255" s="70">
        <v>10.54</v>
      </c>
      <c r="T255" s="71"/>
      <c r="U255" s="72"/>
      <c r="V255" s="73"/>
      <c r="W255" s="73"/>
      <c r="X255" s="73"/>
      <c r="Y255" s="73"/>
      <c r="Z255" s="73"/>
      <c r="AA255" s="73"/>
      <c r="AB255" s="74">
        <v>10.17</v>
      </c>
      <c r="AC255" s="71"/>
      <c r="AD255" s="75"/>
      <c r="AE255" s="73"/>
      <c r="AF255" s="73"/>
      <c r="AG255" s="73"/>
      <c r="AH255" s="73"/>
      <c r="AI255" s="74">
        <v>10.6</v>
      </c>
      <c r="AJ255" s="73"/>
      <c r="AK255" s="73"/>
      <c r="AL255" s="74"/>
      <c r="AM255" s="73"/>
      <c r="AN255" s="74"/>
      <c r="AO255" s="73"/>
      <c r="AP255" s="74"/>
      <c r="AQ255" s="73"/>
      <c r="AR255" s="70">
        <v>10.17</v>
      </c>
      <c r="AS255" s="71"/>
      <c r="AT255" s="75"/>
      <c r="AU255" s="88"/>
      <c r="AV255" s="88"/>
      <c r="AW255" s="88"/>
      <c r="AX255" s="88"/>
      <c r="AY255" s="88"/>
      <c r="AZ255" s="88"/>
      <c r="BA255" s="70">
        <v>10.75</v>
      </c>
      <c r="BB255" s="79">
        <v>30</v>
      </c>
      <c r="BC255" s="80">
        <f t="shared" si="32"/>
        <v>10.46</v>
      </c>
      <c r="BD255" s="80">
        <f t="shared" si="33"/>
        <v>60</v>
      </c>
      <c r="BE255" s="89">
        <f t="shared" si="34"/>
        <v>10.340000000000002</v>
      </c>
      <c r="BF255" s="82">
        <v>1</v>
      </c>
      <c r="BG255" s="82"/>
      <c r="BH255" s="82">
        <v>2</v>
      </c>
      <c r="BI255" s="82">
        <f t="shared" si="35"/>
        <v>0.5</v>
      </c>
      <c r="BJ255" s="82">
        <f t="shared" si="36"/>
        <v>0.5</v>
      </c>
      <c r="BK255" s="82">
        <f t="shared" si="37"/>
        <v>1</v>
      </c>
      <c r="BL255" s="82">
        <f t="shared" si="38"/>
        <v>0.96</v>
      </c>
      <c r="BM255" s="83">
        <f t="shared" si="39"/>
        <v>9.926400000000001</v>
      </c>
      <c r="BN255" s="146"/>
    </row>
    <row r="256" spans="1:66" ht="15">
      <c r="A256" s="112">
        <v>89</v>
      </c>
      <c r="B256" s="56" t="s">
        <v>275</v>
      </c>
      <c r="C256" s="57"/>
      <c r="D256" s="56"/>
      <c r="E256" s="58"/>
      <c r="F256" s="56"/>
      <c r="G256" s="63"/>
      <c r="H256" s="63" t="s">
        <v>276</v>
      </c>
      <c r="I256" s="64">
        <v>2013</v>
      </c>
      <c r="J256" s="87">
        <v>9.77</v>
      </c>
      <c r="K256" s="67"/>
      <c r="L256" s="68"/>
      <c r="M256" s="88"/>
      <c r="N256" s="88"/>
      <c r="O256" s="88"/>
      <c r="P256" s="88"/>
      <c r="Q256" s="88"/>
      <c r="R256" s="88"/>
      <c r="S256" s="70">
        <v>10.64</v>
      </c>
      <c r="T256" s="71"/>
      <c r="U256" s="72"/>
      <c r="V256" s="73"/>
      <c r="W256" s="73"/>
      <c r="X256" s="73"/>
      <c r="Y256" s="73"/>
      <c r="Z256" s="73"/>
      <c r="AA256" s="73"/>
      <c r="AB256" s="74">
        <v>9.76</v>
      </c>
      <c r="AC256" s="71"/>
      <c r="AD256" s="75"/>
      <c r="AE256" s="73"/>
      <c r="AF256" s="73"/>
      <c r="AG256" s="73"/>
      <c r="AH256" s="73"/>
      <c r="AI256" s="74">
        <v>10.32</v>
      </c>
      <c r="AJ256" s="73"/>
      <c r="AK256" s="73"/>
      <c r="AL256" s="74"/>
      <c r="AM256" s="73"/>
      <c r="AN256" s="74"/>
      <c r="AO256" s="73"/>
      <c r="AP256" s="74"/>
      <c r="AQ256" s="73"/>
      <c r="AR256" s="70">
        <v>10.220000000000001</v>
      </c>
      <c r="AS256" s="71"/>
      <c r="AT256" s="75"/>
      <c r="AU256" s="88"/>
      <c r="AV256" s="88"/>
      <c r="AW256" s="88"/>
      <c r="AX256" s="88"/>
      <c r="AY256" s="88"/>
      <c r="AZ256" s="88"/>
      <c r="BA256" s="70">
        <v>11.07</v>
      </c>
      <c r="BB256" s="79">
        <v>30</v>
      </c>
      <c r="BC256" s="80">
        <f t="shared" si="32"/>
        <v>10.645</v>
      </c>
      <c r="BD256" s="80">
        <f t="shared" si="33"/>
        <v>60</v>
      </c>
      <c r="BE256" s="89">
        <f t="shared" si="34"/>
        <v>10.296666666666667</v>
      </c>
      <c r="BF256" s="82"/>
      <c r="BG256" s="82">
        <v>1</v>
      </c>
      <c r="BH256" s="82">
        <v>2</v>
      </c>
      <c r="BI256" s="82">
        <f t="shared" si="35"/>
        <v>0.5</v>
      </c>
      <c r="BJ256" s="82">
        <f t="shared" si="36"/>
        <v>0.5</v>
      </c>
      <c r="BK256" s="82">
        <f t="shared" si="37"/>
        <v>1</v>
      </c>
      <c r="BL256" s="82">
        <f t="shared" si="38"/>
        <v>0.96</v>
      </c>
      <c r="BM256" s="83">
        <f t="shared" si="39"/>
        <v>9.8848000000000003</v>
      </c>
      <c r="BN256" s="146"/>
    </row>
    <row r="257" spans="1:66" ht="15">
      <c r="A257" s="55">
        <v>90</v>
      </c>
      <c r="B257" s="56" t="s">
        <v>254</v>
      </c>
      <c r="C257" s="57"/>
      <c r="D257" s="56"/>
      <c r="E257" s="58"/>
      <c r="F257" s="56"/>
      <c r="G257" s="63"/>
      <c r="H257" s="63" t="s">
        <v>255</v>
      </c>
      <c r="I257" s="64">
        <v>2011</v>
      </c>
      <c r="J257" s="87">
        <v>8.86</v>
      </c>
      <c r="K257" s="67"/>
      <c r="L257" s="68"/>
      <c r="M257" s="88"/>
      <c r="N257" s="88"/>
      <c r="O257" s="88"/>
      <c r="P257" s="88"/>
      <c r="Q257" s="88"/>
      <c r="R257" s="88"/>
      <c r="S257" s="70">
        <v>11.15</v>
      </c>
      <c r="T257" s="71"/>
      <c r="U257" s="72"/>
      <c r="V257" s="73"/>
      <c r="W257" s="73"/>
      <c r="X257" s="73"/>
      <c r="Y257" s="73"/>
      <c r="Z257" s="73"/>
      <c r="AA257" s="73"/>
      <c r="AB257" s="74">
        <v>9.66</v>
      </c>
      <c r="AC257" s="71"/>
      <c r="AD257" s="75"/>
      <c r="AE257" s="73"/>
      <c r="AF257" s="73"/>
      <c r="AG257" s="73"/>
      <c r="AH257" s="73"/>
      <c r="AI257" s="74">
        <v>11.08</v>
      </c>
      <c r="AJ257" s="73"/>
      <c r="AK257" s="73"/>
      <c r="AL257" s="74"/>
      <c r="AM257" s="73"/>
      <c r="AN257" s="74"/>
      <c r="AO257" s="73"/>
      <c r="AP257" s="74"/>
      <c r="AQ257" s="73"/>
      <c r="AR257" s="70">
        <v>11.46</v>
      </c>
      <c r="AS257" s="71"/>
      <c r="AT257" s="75"/>
      <c r="AU257" s="88"/>
      <c r="AV257" s="88"/>
      <c r="AW257" s="88"/>
      <c r="AX257" s="88"/>
      <c r="AY257" s="88"/>
      <c r="AZ257" s="88"/>
      <c r="BA257" s="70">
        <v>10.45</v>
      </c>
      <c r="BB257" s="79">
        <v>30</v>
      </c>
      <c r="BC257" s="80">
        <f t="shared" si="32"/>
        <v>10.955</v>
      </c>
      <c r="BD257" s="80">
        <f t="shared" si="33"/>
        <v>60</v>
      </c>
      <c r="BE257" s="89">
        <f t="shared" si="34"/>
        <v>10.443333333333333</v>
      </c>
      <c r="BF257" s="82">
        <v>2</v>
      </c>
      <c r="BG257" s="82"/>
      <c r="BH257" s="82">
        <v>2</v>
      </c>
      <c r="BI257" s="82">
        <f t="shared" si="35"/>
        <v>1</v>
      </c>
      <c r="BJ257" s="82">
        <f t="shared" si="36"/>
        <v>0.5</v>
      </c>
      <c r="BK257" s="82">
        <f t="shared" si="37"/>
        <v>1.5</v>
      </c>
      <c r="BL257" s="82">
        <f t="shared" si="38"/>
        <v>0.94</v>
      </c>
      <c r="BM257" s="83">
        <f t="shared" si="39"/>
        <v>9.8167333333333335</v>
      </c>
      <c r="BN257" s="146"/>
    </row>
    <row r="258" spans="1:66" ht="15">
      <c r="A258" s="112">
        <v>91</v>
      </c>
      <c r="B258" s="56" t="s">
        <v>226</v>
      </c>
      <c r="C258" s="57"/>
      <c r="D258" s="56"/>
      <c r="E258" s="58"/>
      <c r="F258" s="56"/>
      <c r="G258" s="56"/>
      <c r="H258" s="56" t="s">
        <v>47</v>
      </c>
      <c r="I258" s="62">
        <v>2012</v>
      </c>
      <c r="J258" s="87">
        <v>10.16</v>
      </c>
      <c r="K258" s="67"/>
      <c r="L258" s="68"/>
      <c r="M258" s="88"/>
      <c r="N258" s="88"/>
      <c r="O258" s="88"/>
      <c r="P258" s="88"/>
      <c r="Q258" s="88"/>
      <c r="R258" s="88"/>
      <c r="S258" s="70">
        <v>10.01</v>
      </c>
      <c r="T258" s="71"/>
      <c r="U258" s="72"/>
      <c r="V258" s="73"/>
      <c r="W258" s="73"/>
      <c r="X258" s="73"/>
      <c r="Y258" s="73"/>
      <c r="Z258" s="73"/>
      <c r="AA258" s="73"/>
      <c r="AB258" s="74">
        <v>10</v>
      </c>
      <c r="AC258" s="71"/>
      <c r="AD258" s="75"/>
      <c r="AE258" s="73"/>
      <c r="AF258" s="73"/>
      <c r="AG258" s="73"/>
      <c r="AH258" s="73"/>
      <c r="AI258" s="74">
        <v>10.42</v>
      </c>
      <c r="AJ258" s="73"/>
      <c r="AK258" s="73"/>
      <c r="AL258" s="74"/>
      <c r="AM258" s="73"/>
      <c r="AN258" s="74"/>
      <c r="AO258" s="73"/>
      <c r="AP258" s="74"/>
      <c r="AQ258" s="73"/>
      <c r="AR258" s="70">
        <v>9.24</v>
      </c>
      <c r="AS258" s="71"/>
      <c r="AT258" s="75"/>
      <c r="AU258" s="88"/>
      <c r="AV258" s="88"/>
      <c r="AW258" s="88"/>
      <c r="AX258" s="88"/>
      <c r="AY258" s="88"/>
      <c r="AZ258" s="88"/>
      <c r="BA258" s="70">
        <v>11.37</v>
      </c>
      <c r="BB258" s="79">
        <v>30</v>
      </c>
      <c r="BC258" s="80">
        <f t="shared" si="32"/>
        <v>10.305</v>
      </c>
      <c r="BD258" s="80">
        <f t="shared" si="33"/>
        <v>60</v>
      </c>
      <c r="BE258" s="89">
        <f t="shared" si="34"/>
        <v>10.200000000000001</v>
      </c>
      <c r="BF258" s="82">
        <v>1</v>
      </c>
      <c r="BG258" s="82"/>
      <c r="BH258" s="82">
        <v>2</v>
      </c>
      <c r="BI258" s="82">
        <f t="shared" si="35"/>
        <v>0.5</v>
      </c>
      <c r="BJ258" s="82">
        <f t="shared" si="36"/>
        <v>0.5</v>
      </c>
      <c r="BK258" s="82">
        <f t="shared" si="37"/>
        <v>1</v>
      </c>
      <c r="BL258" s="82">
        <f t="shared" si="38"/>
        <v>0.96</v>
      </c>
      <c r="BM258" s="83">
        <f t="shared" si="39"/>
        <v>9.7919999999999998</v>
      </c>
      <c r="BN258" s="146"/>
    </row>
    <row r="259" spans="1:66" ht="15">
      <c r="A259" s="55">
        <v>92</v>
      </c>
      <c r="B259" s="56" t="s">
        <v>305</v>
      </c>
      <c r="C259" s="57"/>
      <c r="D259" s="56"/>
      <c r="E259" s="58"/>
      <c r="F259" s="56"/>
      <c r="G259" s="56"/>
      <c r="H259" s="56" t="s">
        <v>304</v>
      </c>
      <c r="I259" s="62">
        <v>2012</v>
      </c>
      <c r="J259" s="87">
        <v>10.220000000000001</v>
      </c>
      <c r="K259" s="67"/>
      <c r="L259" s="68"/>
      <c r="M259" s="88"/>
      <c r="N259" s="88"/>
      <c r="O259" s="88"/>
      <c r="P259" s="88"/>
      <c r="Q259" s="88"/>
      <c r="R259" s="88"/>
      <c r="S259" s="70">
        <v>9.7899999999999991</v>
      </c>
      <c r="T259" s="71"/>
      <c r="U259" s="72"/>
      <c r="V259" s="73"/>
      <c r="W259" s="73"/>
      <c r="X259" s="73"/>
      <c r="Y259" s="73"/>
      <c r="Z259" s="73"/>
      <c r="AA259" s="73"/>
      <c r="AB259" s="74">
        <v>10.85</v>
      </c>
      <c r="AC259" s="71"/>
      <c r="AD259" s="75"/>
      <c r="AE259" s="73"/>
      <c r="AF259" s="73"/>
      <c r="AG259" s="73"/>
      <c r="AH259" s="73"/>
      <c r="AI259" s="74">
        <v>10.5</v>
      </c>
      <c r="AJ259" s="73"/>
      <c r="AK259" s="73"/>
      <c r="AL259" s="74"/>
      <c r="AM259" s="73"/>
      <c r="AN259" s="74"/>
      <c r="AO259" s="73"/>
      <c r="AP259" s="74"/>
      <c r="AQ259" s="73"/>
      <c r="AR259" s="70">
        <v>10</v>
      </c>
      <c r="AS259" s="71"/>
      <c r="AT259" s="75"/>
      <c r="AU259" s="88"/>
      <c r="AV259" s="88"/>
      <c r="AW259" s="88"/>
      <c r="AX259" s="88"/>
      <c r="AY259" s="88"/>
      <c r="AZ259" s="88"/>
      <c r="BA259" s="70">
        <v>10.27</v>
      </c>
      <c r="BB259" s="79">
        <v>30</v>
      </c>
      <c r="BC259" s="80">
        <f t="shared" si="32"/>
        <v>10.135</v>
      </c>
      <c r="BD259" s="80">
        <f t="shared" si="33"/>
        <v>60</v>
      </c>
      <c r="BE259" s="89">
        <f t="shared" si="34"/>
        <v>10.271666666666667</v>
      </c>
      <c r="BF259" s="82">
        <v>1</v>
      </c>
      <c r="BG259" s="82"/>
      <c r="BH259" s="82">
        <v>3</v>
      </c>
      <c r="BI259" s="82">
        <f t="shared" si="35"/>
        <v>0.5</v>
      </c>
      <c r="BJ259" s="82">
        <f t="shared" si="36"/>
        <v>0.75</v>
      </c>
      <c r="BK259" s="82">
        <f t="shared" si="37"/>
        <v>1.25</v>
      </c>
      <c r="BL259" s="82">
        <f t="shared" si="38"/>
        <v>0.95</v>
      </c>
      <c r="BM259" s="83">
        <f t="shared" si="39"/>
        <v>9.7580833333333334</v>
      </c>
      <c r="BN259" s="146"/>
    </row>
    <row r="260" spans="1:66" ht="15">
      <c r="A260" s="112">
        <v>93</v>
      </c>
      <c r="B260" s="56" t="s">
        <v>241</v>
      </c>
      <c r="C260" s="57"/>
      <c r="D260" s="56"/>
      <c r="E260" s="58"/>
      <c r="F260" s="56"/>
      <c r="G260" s="56"/>
      <c r="H260" s="56" t="s">
        <v>268</v>
      </c>
      <c r="I260" s="62">
        <v>2012</v>
      </c>
      <c r="J260" s="138">
        <v>9.39</v>
      </c>
      <c r="K260" s="114"/>
      <c r="L260" s="115"/>
      <c r="M260" s="120"/>
      <c r="N260" s="120"/>
      <c r="O260" s="120"/>
      <c r="P260" s="120"/>
      <c r="Q260" s="120"/>
      <c r="R260" s="120"/>
      <c r="S260" s="117">
        <v>10.62</v>
      </c>
      <c r="T260" s="118"/>
      <c r="U260" s="119"/>
      <c r="V260" s="120"/>
      <c r="W260" s="120"/>
      <c r="X260" s="120"/>
      <c r="Y260" s="120"/>
      <c r="Z260" s="120"/>
      <c r="AA260" s="120"/>
      <c r="AB260" s="121">
        <v>10.97</v>
      </c>
      <c r="AC260" s="118"/>
      <c r="AD260" s="122"/>
      <c r="AE260" s="120"/>
      <c r="AF260" s="120"/>
      <c r="AG260" s="120"/>
      <c r="AH260" s="120"/>
      <c r="AI260" s="121">
        <v>9.85</v>
      </c>
      <c r="AJ260" s="120"/>
      <c r="AK260" s="120"/>
      <c r="AL260" s="121"/>
      <c r="AM260" s="120"/>
      <c r="AN260" s="121"/>
      <c r="AO260" s="120"/>
      <c r="AP260" s="121"/>
      <c r="AQ260" s="120"/>
      <c r="AR260" s="117">
        <v>10.75</v>
      </c>
      <c r="AS260" s="118"/>
      <c r="AT260" s="122"/>
      <c r="AU260" s="139"/>
      <c r="AV260" s="139"/>
      <c r="AW260" s="139"/>
      <c r="AX260" s="139"/>
      <c r="AY260" s="139"/>
      <c r="AZ260" s="139"/>
      <c r="BA260" s="117">
        <v>10.68</v>
      </c>
      <c r="BB260" s="118">
        <v>30</v>
      </c>
      <c r="BC260" s="120">
        <f t="shared" si="32"/>
        <v>10.715</v>
      </c>
      <c r="BD260" s="120">
        <f t="shared" si="33"/>
        <v>60</v>
      </c>
      <c r="BE260" s="89">
        <f t="shared" si="34"/>
        <v>10.376666666666667</v>
      </c>
      <c r="BF260" s="82">
        <v>1</v>
      </c>
      <c r="BG260" s="82">
        <v>1</v>
      </c>
      <c r="BH260" s="82">
        <v>2</v>
      </c>
      <c r="BI260" s="126">
        <f t="shared" si="35"/>
        <v>1</v>
      </c>
      <c r="BJ260" s="126">
        <f t="shared" si="36"/>
        <v>0.5</v>
      </c>
      <c r="BK260" s="126">
        <f t="shared" si="37"/>
        <v>1.5</v>
      </c>
      <c r="BL260" s="126">
        <f t="shared" si="38"/>
        <v>0.94</v>
      </c>
      <c r="BM260" s="83">
        <f t="shared" si="39"/>
        <v>9.7540666666666667</v>
      </c>
      <c r="BN260" s="146"/>
    </row>
    <row r="261" spans="1:66"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:66"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BA262" s="198" t="s">
        <v>314</v>
      </c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</row>
    <row r="263" spans="1:66"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</row>
    <row r="264" spans="1:66"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:66"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:66"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:66"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:66"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</row>
    <row r="269" spans="1:66"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</row>
    <row r="270" spans="1:66"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</row>
    <row r="271" spans="1:66"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</row>
    <row r="272" spans="1:66"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</row>
    <row r="273" spans="10:44"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</row>
    <row r="274" spans="10:44"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</row>
    <row r="275" spans="10:44"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</row>
    <row r="276" spans="10:44"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</row>
    <row r="277" spans="10:44"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</row>
    <row r="278" spans="10:44"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</row>
    <row r="279" spans="10:44"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</row>
    <row r="280" spans="10:44"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0:44"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0:44"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0:44"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</row>
    <row r="284" spans="10:44"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10:44"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10:44"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10:44"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10:44"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0:44"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0:44"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0:44"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0:44"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0:44"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0:44"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</row>
    <row r="295" spans="10:44"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</row>
    <row r="296" spans="10:44"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</row>
    <row r="297" spans="10:44"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</row>
    <row r="298" spans="10:44"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</row>
    <row r="299" spans="10:44"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</row>
    <row r="300" spans="10:44"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</row>
    <row r="301" spans="10:44"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</row>
    <row r="302" spans="10:44"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</row>
    <row r="303" spans="10:44"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</row>
    <row r="304" spans="10:44"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</row>
    <row r="305" spans="10:44"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</row>
    <row r="306" spans="10:44"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</row>
    <row r="307" spans="10:44"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</row>
    <row r="308" spans="10:44"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</row>
    <row r="309" spans="10:44"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</row>
    <row r="310" spans="10:44"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</row>
    <row r="311" spans="10:44"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</row>
    <row r="312" spans="10:44"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0:44"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0:44"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</row>
    <row r="315" spans="10:44"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</row>
    <row r="316" spans="10:44"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0:44"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0:44"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</row>
    <row r="319" spans="10:44"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</row>
    <row r="320" spans="10:44"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</row>
    <row r="321" spans="10:44"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</row>
    <row r="322" spans="10:44"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0:44"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0:44"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0:44"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</row>
    <row r="326" spans="10:44"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</row>
    <row r="327" spans="10:44"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0:44"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0:44"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</row>
    <row r="330" spans="10:44"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0:44"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</row>
    <row r="332" spans="10:44"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</row>
    <row r="333" spans="10:44"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</row>
    <row r="334" spans="10:44"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</row>
    <row r="335" spans="10:44"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</row>
    <row r="336" spans="10:44"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</row>
    <row r="337" spans="10:44"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</row>
    <row r="338" spans="10:44"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0:44"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0:44"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0:44"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0:44"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0:44"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0:44"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0:44"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0:44"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0:44"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0:44"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</row>
    <row r="349" spans="10:44"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</row>
    <row r="350" spans="10:44"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</row>
    <row r="351" spans="10:44"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0:44"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0:44"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0:44"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</row>
    <row r="355" spans="10:44"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</row>
    <row r="356" spans="10:44"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</row>
    <row r="357" spans="10:44"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0:44"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0:44"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0:44"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0:44"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0:44"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0:44"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</row>
    <row r="364" spans="10:44"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</row>
    <row r="365" spans="10:44"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</row>
    <row r="366" spans="10:44"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</row>
    <row r="367" spans="10:44"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</row>
    <row r="368" spans="10:44"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</row>
    <row r="369" spans="10:44"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</row>
    <row r="370" spans="10:44"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</row>
    <row r="371" spans="10:44"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</row>
    <row r="372" spans="10:44"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</row>
    <row r="373" spans="10:44"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</row>
    <row r="374" spans="10:44"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</row>
    <row r="375" spans="10:44"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</row>
    <row r="376" spans="10:44"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</row>
    <row r="377" spans="10:44"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0:44"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0:44"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0:44"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0:44"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0:44"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</row>
    <row r="383" spans="10:44"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</row>
    <row r="384" spans="10:44"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</row>
    <row r="385" spans="10:44"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</row>
    <row r="386" spans="10:44"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</row>
    <row r="387" spans="10:44"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</row>
    <row r="388" spans="10:44"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</row>
    <row r="389" spans="10:44"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</row>
    <row r="390" spans="10:44"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</row>
    <row r="391" spans="10:44"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</row>
    <row r="392" spans="10:44"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</row>
    <row r="393" spans="10:44"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</row>
    <row r="394" spans="10:44"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</row>
    <row r="395" spans="10:44"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</row>
    <row r="396" spans="10:44"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</row>
    <row r="397" spans="10:44"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</row>
    <row r="398" spans="10:44"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</row>
    <row r="399" spans="10:44"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</row>
    <row r="400" spans="10:44"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</row>
    <row r="401" spans="10:44"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</row>
    <row r="402" spans="10:44"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</row>
    <row r="403" spans="10:44"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0:44"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0:44"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</row>
    <row r="406" spans="10:44"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</row>
    <row r="407" spans="10:44"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</row>
    <row r="408" spans="10:44"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</row>
    <row r="409" spans="10:44"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</row>
    <row r="410" spans="10:44"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</row>
    <row r="411" spans="10:44"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</row>
    <row r="412" spans="10:44"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</row>
    <row r="413" spans="10:44"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</row>
    <row r="414" spans="10:44"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</row>
    <row r="415" spans="10:44"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0:44"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</row>
    <row r="417" spans="10:44"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</row>
    <row r="418" spans="10:44"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</row>
    <row r="419" spans="10:44"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</row>
    <row r="420" spans="10:44"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0:44"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0:44"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0:44"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0:44"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0:44"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0:44"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0:44"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0:44"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0:44"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0:44"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0:44"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</row>
    <row r="432" spans="10:44"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</row>
    <row r="433" spans="10:44"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</row>
    <row r="434" spans="10:44"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</row>
    <row r="435" spans="10:44"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</row>
    <row r="436" spans="10:44"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</row>
    <row r="437" spans="10:44"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</row>
    <row r="438" spans="10:44"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</row>
    <row r="439" spans="10:44"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</row>
    <row r="440" spans="10:44"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</row>
    <row r="441" spans="10:44"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</row>
    <row r="442" spans="10:44"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</row>
    <row r="443" spans="10:44"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</row>
    <row r="444" spans="10:44"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</row>
    <row r="445" spans="10:44"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</row>
    <row r="446" spans="10:44"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0:44"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10:44"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</row>
    <row r="449" spans="10:44"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</row>
    <row r="450" spans="10:44"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</row>
    <row r="451" spans="10:44"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</row>
    <row r="452" spans="10:44"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</row>
    <row r="453" spans="10:44"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10:44"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10:44"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10:44"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10:44"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10:44"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10:44"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10:44"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0:44"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0:44"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</row>
    <row r="463" spans="10:44"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</row>
    <row r="464" spans="10:44"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</row>
    <row r="465" spans="10:44"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</row>
    <row r="466" spans="10:44"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</row>
    <row r="467" spans="10:44"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</row>
    <row r="468" spans="10:44"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</row>
    <row r="469" spans="10:44"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</row>
    <row r="470" spans="10:44"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</row>
    <row r="471" spans="10:44"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</row>
    <row r="472" spans="10:44"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</row>
    <row r="473" spans="10:44"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</row>
    <row r="474" spans="10:44"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</row>
    <row r="475" spans="10:44"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</row>
    <row r="476" spans="10:44"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</row>
    <row r="477" spans="10:44"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</row>
    <row r="478" spans="10:44"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</row>
    <row r="479" spans="10:44"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</row>
    <row r="480" spans="10:44"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0:44"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0:44"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0:44"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0:44"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0:44"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0:44"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</row>
    <row r="487" spans="10:44"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</row>
    <row r="488" spans="10:44"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10:44"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10:44"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</row>
    <row r="491" spans="10:44"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</row>
    <row r="492" spans="10:44"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</row>
    <row r="493" spans="10:44"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</row>
    <row r="494" spans="10:44"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</row>
    <row r="495" spans="10:44"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10:44"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10:44"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</row>
    <row r="498" spans="10:44"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</row>
    <row r="499" spans="10:44"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0:44"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</row>
    <row r="501" spans="10:44"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</row>
    <row r="502" spans="10:44"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10:44"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10:44"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0:44"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0:44"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0:44"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0:44"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0:44"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10:44"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10:44"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0:44"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0:44"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0:44"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0:44"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0:44"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0:44"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0:44"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0:44"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</row>
    <row r="520" spans="10:44"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</row>
    <row r="521" spans="10:44"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</row>
    <row r="522" spans="10:44"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</row>
    <row r="523" spans="10:44"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10:44"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0:44"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</row>
    <row r="526" spans="10:44"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</row>
    <row r="527" spans="10:44"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</row>
    <row r="528" spans="10:44"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</row>
    <row r="529" spans="10:44"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</row>
    <row r="530" spans="10:44"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0:44"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0:44"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10:44"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10:44"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10:44"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10:44"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</row>
    <row r="537" spans="10:44"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10:44"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10:44"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</row>
    <row r="540" spans="10:44"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</row>
    <row r="541" spans="10:44"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</row>
    <row r="542" spans="10:44"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</row>
    <row r="543" spans="10:44"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</row>
    <row r="544" spans="10:44"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10:44"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0:44"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10:44"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10:44"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10:44"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</row>
    <row r="550" spans="10:44"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</row>
    <row r="551" spans="10:44"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</row>
    <row r="552" spans="10:44"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0:44"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0:44"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0:44"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0:44"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0:44"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0:44"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0:44"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0:44"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0:44"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0:44"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0:44"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0:44"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</row>
    <row r="565" spans="10:44"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</row>
    <row r="566" spans="10:44"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</row>
    <row r="567" spans="10:44"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</row>
    <row r="568" spans="10:44"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</row>
    <row r="569" spans="10:44"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</row>
    <row r="570" spans="10:44"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</row>
    <row r="571" spans="10:44"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</row>
    <row r="572" spans="10:44"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</row>
    <row r="573" spans="10:44"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</row>
    <row r="574" spans="10:44"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</row>
    <row r="575" spans="10:44"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</row>
    <row r="576" spans="10:44"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</row>
    <row r="577" spans="10:44"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</row>
    <row r="578" spans="10:44"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</row>
    <row r="579" spans="10:44"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</row>
    <row r="580" spans="10:44"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0:44"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0:44"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0:44"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0:44"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0:44"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</row>
    <row r="586" spans="10:44"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</row>
    <row r="587" spans="10:44"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</row>
    <row r="588" spans="10:44"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0:44"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0:44"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</row>
    <row r="591" spans="10:44"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</row>
    <row r="592" spans="10:44"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</row>
    <row r="593" spans="10:44"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</row>
    <row r="594" spans="10:44"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</row>
    <row r="595" spans="10:44"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</row>
    <row r="596" spans="10:44"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</row>
    <row r="597" spans="10:44"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</row>
    <row r="598" spans="10:44"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</row>
    <row r="599" spans="10:44"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</row>
    <row r="600" spans="10:44"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</row>
    <row r="601" spans="10:44"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</row>
    <row r="602" spans="10:44"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</row>
    <row r="603" spans="10:44"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</row>
    <row r="604" spans="10:44"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</row>
    <row r="605" spans="10:44"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</row>
    <row r="606" spans="10:44"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</row>
    <row r="607" spans="10:44"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</row>
    <row r="608" spans="10:44"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</row>
    <row r="609" spans="10:44"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</row>
    <row r="610" spans="10:44"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</row>
    <row r="611" spans="10:44"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</row>
    <row r="612" spans="10:44"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</row>
    <row r="613" spans="10:44"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</row>
    <row r="614" spans="10:44"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</row>
    <row r="615" spans="10:44"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</row>
    <row r="616" spans="10:44"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</row>
    <row r="617" spans="10:44"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</row>
    <row r="618" spans="10:44"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</row>
    <row r="619" spans="10:44"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</row>
    <row r="620" spans="10:44"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</row>
    <row r="621" spans="10:44"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</row>
    <row r="622" spans="10:44"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</row>
    <row r="623" spans="10:44"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</row>
    <row r="624" spans="10:44"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</row>
    <row r="625" spans="10:44"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</row>
    <row r="626" spans="10:44"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</row>
    <row r="627" spans="10:44"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</row>
    <row r="628" spans="10:44"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</row>
    <row r="629" spans="10:44"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</row>
    <row r="630" spans="10:44"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</row>
    <row r="631" spans="10:44"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</row>
    <row r="632" spans="10:44"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</row>
    <row r="633" spans="10:44"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</row>
    <row r="634" spans="10:44"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</row>
    <row r="635" spans="10:44"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</row>
    <row r="636" spans="10:44"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</row>
    <row r="637" spans="10:44"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</row>
    <row r="638" spans="10:44"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</row>
    <row r="639" spans="10:44"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</row>
    <row r="640" spans="10:44"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</row>
    <row r="641" spans="10:44"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</row>
    <row r="642" spans="10:44"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</row>
    <row r="643" spans="10:44"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</row>
    <row r="644" spans="10:44"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</row>
    <row r="645" spans="10:44"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</row>
    <row r="646" spans="10:44"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</row>
    <row r="647" spans="10:44"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</row>
    <row r="648" spans="10:44"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</row>
    <row r="649" spans="10:44"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</row>
    <row r="650" spans="10:44"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</row>
    <row r="651" spans="10:44"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</row>
    <row r="652" spans="10:44"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</row>
    <row r="653" spans="10:44"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</row>
    <row r="654" spans="10:44"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</row>
    <row r="655" spans="10:44"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</row>
    <row r="656" spans="10:44"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</row>
    <row r="657" spans="10:44"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</row>
    <row r="658" spans="10:44"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</row>
    <row r="659" spans="10:44"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</row>
    <row r="660" spans="10:44"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</row>
    <row r="661" spans="10:44"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</row>
    <row r="662" spans="10:44"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</row>
    <row r="663" spans="10:44"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</row>
    <row r="664" spans="10:44"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</row>
    <row r="665" spans="10:44"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</row>
    <row r="666" spans="10:44"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</row>
    <row r="667" spans="10:44"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</row>
    <row r="668" spans="10:44"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</row>
    <row r="669" spans="10:44"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</row>
    <row r="670" spans="10:44"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</row>
    <row r="671" spans="10:44"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</row>
    <row r="672" spans="10:44"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</row>
    <row r="673" spans="10:44"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</row>
    <row r="674" spans="10:44"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</row>
    <row r="675" spans="10:44"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</row>
    <row r="676" spans="10:44"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</row>
    <row r="677" spans="10:44"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</row>
    <row r="678" spans="10:44"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</row>
    <row r="679" spans="10:44"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</row>
    <row r="680" spans="10:44"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</row>
    <row r="681" spans="10:44"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</row>
    <row r="682" spans="10:44"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</row>
    <row r="683" spans="10:44"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</row>
    <row r="684" spans="10:44"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</row>
    <row r="685" spans="10:44"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</row>
    <row r="686" spans="10:44"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</row>
    <row r="687" spans="10:44"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</row>
    <row r="688" spans="10:44"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</row>
    <row r="689" spans="10:44"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</row>
    <row r="690" spans="10:44"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</row>
    <row r="691" spans="10:44"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</row>
    <row r="692" spans="10:44"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</row>
    <row r="693" spans="10:44"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</row>
    <row r="694" spans="10:44"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</row>
    <row r="695" spans="10:44"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</row>
    <row r="696" spans="10:44"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</row>
    <row r="697" spans="10:44"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</row>
    <row r="698" spans="10:44"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</row>
    <row r="699" spans="10:44"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0:44"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</row>
    <row r="701" spans="10:44"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</row>
    <row r="702" spans="10:44"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0:44"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0:44"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</row>
    <row r="705" spans="10:44"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</row>
    <row r="706" spans="10:44"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</row>
    <row r="707" spans="10:44"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</row>
    <row r="708" spans="10:44"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</row>
    <row r="709" spans="10:44"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</row>
    <row r="710" spans="10:44"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0:44"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0:44"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0:44"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0:44"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</row>
    <row r="715" spans="10:44"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</row>
    <row r="716" spans="10:44"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</row>
    <row r="717" spans="10:44"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</row>
    <row r="718" spans="10:44"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</row>
    <row r="719" spans="10:44"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</row>
    <row r="720" spans="10:44"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</row>
    <row r="721" spans="10:44"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</row>
    <row r="722" spans="10:44"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10:44"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10:44"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10:44"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</row>
    <row r="726" spans="10:44"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</row>
    <row r="727" spans="10:44"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</row>
    <row r="728" spans="10:44"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</row>
    <row r="729" spans="10:44"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</row>
    <row r="730" spans="10:44"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</row>
    <row r="731" spans="10:44"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</row>
    <row r="732" spans="10:44"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</row>
    <row r="733" spans="10:44"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</row>
    <row r="734" spans="10:44"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</row>
    <row r="735" spans="10:44"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</row>
    <row r="736" spans="10:44"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</row>
    <row r="737" spans="10:44"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</row>
    <row r="738" spans="10:44"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10:44"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10:44"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</row>
    <row r="741" spans="10:44"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</row>
    <row r="742" spans="10:44"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</row>
    <row r="743" spans="10:44"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</row>
    <row r="744" spans="10:44"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</row>
    <row r="745" spans="10:44"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0:44"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0:44"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0:44"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0:44"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</row>
    <row r="750" spans="10:44"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</row>
    <row r="751" spans="10:44"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</row>
    <row r="752" spans="10:44"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</row>
    <row r="753" spans="10:44"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</row>
    <row r="754" spans="10:44"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</row>
    <row r="755" spans="10:44"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</row>
    <row r="756" spans="10:44"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</row>
    <row r="757" spans="10:44"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</row>
    <row r="758" spans="10:44"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</row>
    <row r="759" spans="10:44"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</row>
    <row r="760" spans="10:44"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</row>
    <row r="761" spans="10:44"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</row>
    <row r="762" spans="10:44"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</row>
    <row r="763" spans="10:44"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</row>
    <row r="764" spans="10:44"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</row>
    <row r="765" spans="10:44"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</row>
    <row r="766" spans="10:44"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</row>
    <row r="767" spans="10:44"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</row>
    <row r="768" spans="10:44"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</row>
    <row r="769" spans="10:44"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</row>
    <row r="770" spans="10:44"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</row>
    <row r="771" spans="10:44"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</row>
    <row r="772" spans="10:44"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</row>
    <row r="773" spans="10:44"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</row>
    <row r="774" spans="10:44"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</row>
    <row r="775" spans="10:44"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</row>
    <row r="776" spans="10:44"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</row>
    <row r="777" spans="10:44"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</row>
    <row r="778" spans="10:44"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</row>
    <row r="779" spans="10:44"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</row>
    <row r="780" spans="10:44"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</row>
    <row r="781" spans="10:44"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</row>
    <row r="782" spans="10:44"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</row>
    <row r="783" spans="10:44"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</row>
    <row r="784" spans="10:44"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</row>
    <row r="785" spans="10:44"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</row>
    <row r="786" spans="10:44"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</row>
    <row r="787" spans="10:44"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</row>
    <row r="788" spans="10:44"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</row>
    <row r="789" spans="10:44"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</row>
    <row r="790" spans="10:44"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</row>
    <row r="791" spans="10:44"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</row>
    <row r="792" spans="10:44"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</row>
    <row r="793" spans="10:44"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</row>
    <row r="794" spans="10:44"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</row>
    <row r="795" spans="10:44"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</row>
    <row r="796" spans="10:44"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</row>
    <row r="797" spans="10:44"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</row>
    <row r="798" spans="10:44"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</row>
    <row r="799" spans="10:44"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</row>
    <row r="800" spans="10:44"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</row>
    <row r="801" spans="10:44"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</row>
    <row r="802" spans="10:44"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</row>
    <row r="803" spans="10:44"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</row>
    <row r="804" spans="10:44"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</row>
    <row r="805" spans="10:44"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</row>
    <row r="806" spans="10:44"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</row>
    <row r="807" spans="10:44"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</row>
    <row r="808" spans="10:44"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</row>
    <row r="809" spans="10:44"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</row>
    <row r="810" spans="10:44"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</row>
    <row r="811" spans="10:44"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</row>
    <row r="812" spans="10:44"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</row>
    <row r="813" spans="10:44"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</row>
    <row r="814" spans="10:44"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</row>
    <row r="815" spans="10:44"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</row>
    <row r="816" spans="10:44"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</row>
    <row r="817" spans="10:44"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</row>
    <row r="818" spans="10:44"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</row>
    <row r="819" spans="10:44"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</row>
    <row r="820" spans="10:44"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</row>
    <row r="821" spans="10:44"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</row>
    <row r="822" spans="10:44"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</row>
    <row r="823" spans="10:44"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</row>
    <row r="824" spans="10:44"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</row>
    <row r="825" spans="10:44"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</row>
    <row r="826" spans="10:44"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</row>
    <row r="827" spans="10:44"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</row>
    <row r="828" spans="10:44"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</row>
    <row r="829" spans="10:44"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</row>
    <row r="830" spans="10:44"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</row>
    <row r="831" spans="10:44"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</row>
    <row r="832" spans="10:44"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</row>
    <row r="833" spans="10:44"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</row>
    <row r="834" spans="10:44"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</row>
    <row r="835" spans="10:44"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</row>
    <row r="836" spans="10:44"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</row>
    <row r="837" spans="10:44"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</row>
    <row r="838" spans="10:44"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</row>
    <row r="839" spans="10:44"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</row>
    <row r="840" spans="10:44"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</row>
    <row r="841" spans="10:44"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</row>
    <row r="842" spans="10:44"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</row>
    <row r="843" spans="10:44"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</row>
    <row r="844" spans="10:44"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</row>
    <row r="845" spans="10:44"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</row>
    <row r="846" spans="10:44"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</row>
    <row r="847" spans="10:44"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</row>
    <row r="848" spans="10:44"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</row>
    <row r="849" spans="10:44"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</row>
    <row r="850" spans="10:44"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</row>
    <row r="851" spans="10:44"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</row>
    <row r="852" spans="10:44"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</row>
    <row r="853" spans="10:44"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</row>
    <row r="854" spans="10:44"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</row>
    <row r="855" spans="10:44"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</row>
    <row r="856" spans="10:44"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</row>
    <row r="857" spans="10:44"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</row>
    <row r="858" spans="10:44"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</row>
    <row r="859" spans="10:44"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</row>
    <row r="860" spans="10:44"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</row>
    <row r="861" spans="10:44"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</row>
    <row r="862" spans="10:44"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</row>
    <row r="863" spans="10:44"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</row>
    <row r="864" spans="10:44"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</row>
    <row r="865" spans="10:44"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</row>
    <row r="866" spans="10:44"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</row>
    <row r="867" spans="10:44"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</row>
    <row r="868" spans="10:44"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</row>
    <row r="869" spans="10:44"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</row>
    <row r="870" spans="10:44"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</row>
    <row r="871" spans="10:44"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</row>
    <row r="872" spans="10:44"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</row>
    <row r="873" spans="10:44"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</row>
    <row r="874" spans="10:44"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</row>
    <row r="875" spans="10:44"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</row>
    <row r="876" spans="10:44"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</row>
    <row r="877" spans="10:44"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</row>
    <row r="878" spans="10:44"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</row>
    <row r="879" spans="10:44"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</row>
    <row r="880" spans="10:44"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</row>
    <row r="881" spans="10:44"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</row>
    <row r="882" spans="10:44"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</row>
    <row r="883" spans="10:44"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</row>
    <row r="884" spans="10:44"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</row>
    <row r="885" spans="10:44"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</row>
    <row r="886" spans="10:44"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</row>
    <row r="887" spans="10:44"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</row>
    <row r="888" spans="10:44"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</row>
    <row r="889" spans="10:44"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</row>
    <row r="890" spans="10:44"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</row>
    <row r="891" spans="10:44"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</row>
    <row r="892" spans="10:44"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</row>
    <row r="893" spans="10:44"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</row>
    <row r="894" spans="10:44"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</row>
    <row r="895" spans="10:44"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</row>
    <row r="896" spans="10:44"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</row>
    <row r="897" spans="10:44"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</row>
    <row r="898" spans="10:44"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</row>
    <row r="899" spans="10:44"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</row>
    <row r="900" spans="10:44"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</row>
    <row r="901" spans="10:44"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</row>
    <row r="902" spans="10:44"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</row>
    <row r="903" spans="10:44"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</row>
    <row r="904" spans="10:44"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</row>
    <row r="905" spans="10:44"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</row>
    <row r="906" spans="10:44"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</row>
    <row r="907" spans="10:44"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</row>
    <row r="908" spans="10:44"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</row>
    <row r="909" spans="10:44"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</row>
    <row r="910" spans="10:44"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</row>
    <row r="911" spans="10:44"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</row>
    <row r="912" spans="10:44"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</row>
    <row r="913" spans="10:44"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</row>
    <row r="914" spans="10:44"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</row>
    <row r="915" spans="10:44"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</row>
    <row r="916" spans="10:44"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</row>
    <row r="917" spans="10:44"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</row>
    <row r="918" spans="10:44"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</row>
    <row r="919" spans="10:44"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</row>
    <row r="920" spans="10:44"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</row>
    <row r="921" spans="10:44"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</row>
    <row r="922" spans="10:44"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</row>
    <row r="923" spans="10:44"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</row>
    <row r="924" spans="10:44"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</row>
    <row r="925" spans="10:44"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</row>
    <row r="926" spans="10:44"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</row>
    <row r="927" spans="10:44"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</row>
    <row r="928" spans="10:44"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</row>
    <row r="929" spans="10:44"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</row>
    <row r="930" spans="10:44"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</row>
    <row r="931" spans="10:44"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</row>
    <row r="932" spans="10:44"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</row>
    <row r="933" spans="10:44"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</row>
    <row r="934" spans="10:44"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</row>
    <row r="935" spans="10:44"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</row>
    <row r="936" spans="10:44"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</row>
    <row r="937" spans="10:44"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</row>
    <row r="938" spans="10:44"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</row>
    <row r="939" spans="10:44"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</row>
    <row r="940" spans="10:44"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</row>
    <row r="941" spans="10:44"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</row>
    <row r="942" spans="10:44"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</row>
    <row r="943" spans="10:44"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</row>
    <row r="944" spans="10:44"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</row>
    <row r="945" spans="10:44"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</row>
    <row r="946" spans="10:44"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</row>
    <row r="947" spans="10:44"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</row>
    <row r="948" spans="10:44"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</row>
    <row r="949" spans="10:44"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</row>
    <row r="950" spans="10:44"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</row>
    <row r="951" spans="10:44"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</row>
    <row r="952" spans="10:44"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</row>
    <row r="953" spans="10:44"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</row>
    <row r="954" spans="10:44"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</row>
    <row r="955" spans="10:44"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</row>
    <row r="956" spans="10:44"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</row>
    <row r="957" spans="10:44"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</row>
    <row r="958" spans="10:44"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</row>
    <row r="959" spans="10:44"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</row>
    <row r="960" spans="10:44"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</row>
    <row r="961" spans="10:44"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</row>
    <row r="962" spans="10:44"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</row>
    <row r="963" spans="10:44"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</row>
    <row r="964" spans="10:44"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</row>
    <row r="965" spans="10:44"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</row>
    <row r="966" spans="10:44"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</row>
    <row r="967" spans="10:44"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</row>
    <row r="968" spans="10:44"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</row>
    <row r="969" spans="10:44"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</row>
    <row r="970" spans="10:44"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</row>
    <row r="971" spans="10:44"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</row>
    <row r="972" spans="10:44"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</row>
    <row r="973" spans="10:44"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</row>
    <row r="974" spans="10:44"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</row>
    <row r="975" spans="10:44"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</row>
    <row r="976" spans="10:44"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</row>
    <row r="977" spans="10:44"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</row>
    <row r="978" spans="10:44"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</row>
    <row r="979" spans="10:44"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</row>
    <row r="980" spans="10:44"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</row>
    <row r="981" spans="10:44"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</row>
    <row r="982" spans="10:44"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</row>
    <row r="983" spans="10:44"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</row>
    <row r="984" spans="10:44"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</row>
    <row r="985" spans="10:44"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</row>
    <row r="986" spans="10:44"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</row>
    <row r="987" spans="10:44"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</row>
    <row r="988" spans="10:44"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</row>
    <row r="989" spans="10:44"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</row>
    <row r="990" spans="10:44"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</row>
    <row r="991" spans="10:44"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</row>
    <row r="992" spans="10:44"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</row>
    <row r="993" spans="10:44"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</row>
    <row r="994" spans="10:44"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</row>
    <row r="995" spans="10:44"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</row>
    <row r="996" spans="10:44"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</row>
    <row r="997" spans="10:44"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</row>
    <row r="998" spans="10:44"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</row>
    <row r="999" spans="10:44"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</row>
    <row r="1000" spans="10:44"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</row>
    <row r="1001" spans="10:44"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</row>
    <row r="1002" spans="10:44"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</row>
    <row r="1003" spans="10:44"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</row>
    <row r="1004" spans="10:44"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</row>
    <row r="1005" spans="10:44"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</row>
    <row r="1006" spans="10:44"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</row>
    <row r="1007" spans="10:44"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</row>
    <row r="1008" spans="10:44"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</row>
    <row r="1009" spans="10:44"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</row>
    <row r="1010" spans="10:44"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</row>
    <row r="1011" spans="10:44"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</row>
    <row r="1012" spans="10:44"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</row>
    <row r="1013" spans="10:44"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</row>
    <row r="1014" spans="10:44"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</row>
    <row r="1015" spans="10:44"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</row>
    <row r="1016" spans="10:44"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</row>
    <row r="1017" spans="10:44"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</row>
    <row r="1018" spans="10:44"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</row>
    <row r="1019" spans="10:44"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</row>
    <row r="1020" spans="10:44"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</row>
    <row r="1021" spans="10:44"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</row>
    <row r="1022" spans="10:44"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</row>
    <row r="1023" spans="10:44"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</row>
    <row r="1024" spans="10:44"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</row>
    <row r="1025" spans="10:44"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</row>
    <row r="1026" spans="10:44"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</row>
    <row r="1027" spans="10:44"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</row>
    <row r="1028" spans="10:44"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</row>
    <row r="1029" spans="10:44"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</row>
    <row r="1030" spans="10:44"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</row>
    <row r="1031" spans="10:44"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</row>
    <row r="1032" spans="10:44"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</row>
    <row r="1033" spans="10:44"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</row>
    <row r="1034" spans="10:44"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</row>
    <row r="1035" spans="10:44"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</row>
    <row r="1036" spans="10:44"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</row>
    <row r="1037" spans="10:44"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</row>
    <row r="1038" spans="10:44"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</row>
    <row r="1039" spans="10:44"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</row>
    <row r="1040" spans="10:44"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</row>
    <row r="1041" spans="10:44"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</row>
    <row r="1042" spans="10:44"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</row>
    <row r="1043" spans="10:44"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</row>
    <row r="1044" spans="10:44"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</row>
    <row r="1045" spans="10:44"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</row>
    <row r="1046" spans="10:44"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</row>
    <row r="1047" spans="10:44"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</row>
    <row r="1048" spans="10:44"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</row>
    <row r="1049" spans="10:44"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</row>
    <row r="1050" spans="10:44"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</row>
    <row r="1051" spans="10:44"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</row>
    <row r="1052" spans="10:44"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</row>
    <row r="1053" spans="10:44"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</row>
    <row r="1054" spans="10:44"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</row>
    <row r="1055" spans="10:44"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</row>
    <row r="1056" spans="10:44"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</row>
    <row r="1057" spans="10:44"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</row>
    <row r="1058" spans="10:44"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</row>
    <row r="1059" spans="10:44"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</row>
    <row r="1060" spans="10:44"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</row>
    <row r="1061" spans="10:44"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</row>
    <row r="1062" spans="10:44"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</row>
    <row r="1063" spans="10:44"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</row>
    <row r="1064" spans="10:44"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</row>
    <row r="1065" spans="10:44"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</row>
    <row r="1066" spans="10:44"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</row>
    <row r="1067" spans="10:44"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</row>
    <row r="1068" spans="10:44"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</row>
    <row r="1069" spans="10:44"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</row>
    <row r="1070" spans="10:44"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</row>
    <row r="1071" spans="10:44"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</row>
    <row r="1072" spans="10:44"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</row>
    <row r="1073" spans="10:44"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</row>
    <row r="1074" spans="10:44"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</row>
    <row r="1075" spans="10:44"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</row>
    <row r="1076" spans="10:44"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</row>
    <row r="1077" spans="10:44"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</row>
    <row r="1078" spans="10:44"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</row>
    <row r="1079" spans="10:44"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</row>
    <row r="1080" spans="10:44"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</row>
    <row r="1081" spans="10:44"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</row>
    <row r="1082" spans="10:44"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</row>
    <row r="1083" spans="10:44"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</row>
    <row r="1084" spans="10:44"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</row>
    <row r="1085" spans="10:44"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</row>
    <row r="1086" spans="10:44"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</row>
    <row r="1087" spans="10:44"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</row>
    <row r="1088" spans="10:44"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</row>
    <row r="1089" spans="10:44"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</row>
    <row r="1090" spans="10:44"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</row>
    <row r="1091" spans="10:44"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</row>
    <row r="1092" spans="10:44"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</row>
    <row r="1093" spans="10:44"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</row>
    <row r="1094" spans="10:44"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</row>
    <row r="1095" spans="10:44"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</row>
    <row r="1096" spans="10:44"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</row>
    <row r="1097" spans="10:44"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</row>
    <row r="1098" spans="10:44"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</row>
    <row r="1099" spans="10:44"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</row>
    <row r="1100" spans="10:44"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</row>
    <row r="1101" spans="10:44"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</row>
    <row r="1102" spans="10:44"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</row>
    <row r="1103" spans="10:44"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</row>
    <row r="1104" spans="10:44"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</row>
    <row r="1105" spans="10:44"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</row>
    <row r="1106" spans="10:44"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</row>
    <row r="1107" spans="10:44"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</row>
    <row r="1108" spans="10:44"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</row>
    <row r="1109" spans="10:44"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</row>
    <row r="1110" spans="10:44"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</row>
    <row r="1111" spans="10:44"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</row>
    <row r="1112" spans="10:44"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</row>
    <row r="1113" spans="10:44"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</row>
    <row r="1114" spans="10:44"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</row>
    <row r="1115" spans="10:44"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</row>
    <row r="1116" spans="10:44"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</row>
    <row r="1117" spans="10:44"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</row>
    <row r="1118" spans="10:44"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</row>
    <row r="1119" spans="10:44"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</row>
    <row r="1120" spans="10:44"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</row>
    <row r="1121" spans="10:44"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</row>
    <row r="1122" spans="10:44"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</row>
    <row r="1123" spans="10:44"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</row>
    <row r="1124" spans="10:44"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</row>
    <row r="1125" spans="10:44"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</row>
    <row r="1126" spans="10:44"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</row>
    <row r="1127" spans="10:44"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</row>
    <row r="1128" spans="10:44"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</row>
    <row r="1129" spans="10:44"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</row>
    <row r="1130" spans="10:44"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</row>
    <row r="1131" spans="10:44"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</row>
    <row r="1132" spans="10:44"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</row>
    <row r="1133" spans="10:44"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</row>
    <row r="1134" spans="10:44"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</row>
    <row r="1135" spans="10:44"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</row>
    <row r="1136" spans="10:44"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</row>
    <row r="1137" spans="10:44"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</row>
    <row r="1138" spans="10:44"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</row>
    <row r="1139" spans="10:44"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</row>
    <row r="1140" spans="10:44"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</row>
    <row r="1141" spans="10:44"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</row>
    <row r="1142" spans="10:44"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</row>
    <row r="1143" spans="10:44"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</row>
    <row r="1144" spans="10:44"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</row>
    <row r="1145" spans="10:44"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</row>
    <row r="1146" spans="10:44"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</row>
    <row r="1147" spans="10:44"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</row>
    <row r="1148" spans="10:44"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</row>
    <row r="1149" spans="10:44"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</row>
    <row r="1150" spans="10:44"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</row>
    <row r="1151" spans="10:44"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</row>
    <row r="1152" spans="10:44"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</row>
    <row r="1153" spans="10:44"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</row>
    <row r="1154" spans="10:44"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</row>
    <row r="1155" spans="10:44"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</row>
    <row r="1156" spans="10:44"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</row>
    <row r="1157" spans="10:44"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</row>
    <row r="1158" spans="10:44"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</row>
    <row r="1159" spans="10:44"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</row>
    <row r="1160" spans="10:44"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</row>
    <row r="1161" spans="10:44"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</row>
    <row r="1162" spans="10:44"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</row>
    <row r="1163" spans="10:44"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</row>
    <row r="1164" spans="10:44"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</row>
    <row r="1165" spans="10:44"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</row>
    <row r="1166" spans="10:44"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</row>
    <row r="1167" spans="10:44"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</row>
    <row r="1168" spans="10:44"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</row>
    <row r="1169" spans="10:44"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</row>
    <row r="1170" spans="10:44"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</row>
    <row r="1171" spans="10:44"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</row>
    <row r="1172" spans="10:44"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</row>
    <row r="1173" spans="10:44"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</row>
    <row r="1174" spans="10:44"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</row>
    <row r="1175" spans="10:44"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</row>
    <row r="1176" spans="10:44"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</row>
    <row r="1177" spans="10:44"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</row>
    <row r="1178" spans="10:44"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</row>
    <row r="1179" spans="10:44"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</row>
    <row r="1180" spans="10:44"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</row>
    <row r="1181" spans="10:44"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</row>
    <row r="1182" spans="10:44"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</row>
    <row r="1183" spans="10:44"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</row>
    <row r="1184" spans="10:44"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</row>
    <row r="1185" spans="10:44"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</row>
    <row r="1186" spans="10:44"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</row>
    <row r="1187" spans="10:44"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</row>
    <row r="1188" spans="10:44"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</row>
    <row r="1189" spans="10:44"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</row>
    <row r="1190" spans="10:44"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</row>
    <row r="1191" spans="10:44"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</row>
    <row r="1192" spans="10:44"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</row>
    <row r="1193" spans="10:44"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</row>
    <row r="1194" spans="10:44"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</row>
    <row r="1195" spans="10:44"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</row>
    <row r="1196" spans="10:44"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</row>
    <row r="1197" spans="10:44"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</row>
    <row r="1198" spans="10:44"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</row>
    <row r="1199" spans="10:44"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</row>
    <row r="1200" spans="10:44"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</row>
    <row r="1201" spans="10:44"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</row>
    <row r="1202" spans="10:44"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</row>
    <row r="1203" spans="10:44"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</row>
    <row r="1204" spans="10:44"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</row>
  </sheetData>
  <sortState ref="B200:BM292">
    <sortCondition descending="1" ref="BM200"/>
  </sortState>
  <mergeCells count="138">
    <mergeCell ref="BE4:BM5"/>
    <mergeCell ref="BN10:BN13"/>
    <mergeCell ref="AR80:BE81"/>
    <mergeCell ref="BN163:BN167"/>
    <mergeCell ref="BA159:BI160"/>
    <mergeCell ref="BA262:BN263"/>
    <mergeCell ref="H161:BE162"/>
    <mergeCell ref="B135:BM135"/>
    <mergeCell ref="BB165:BB167"/>
    <mergeCell ref="AW165:AW167"/>
    <mergeCell ref="AX165:AX167"/>
    <mergeCell ref="AY165:AY167"/>
    <mergeCell ref="AZ165:AZ167"/>
    <mergeCell ref="BA165:BA167"/>
    <mergeCell ref="AR165:AR167"/>
    <mergeCell ref="AS165:AS167"/>
    <mergeCell ref="AT165:AT167"/>
    <mergeCell ref="AU165:AU167"/>
    <mergeCell ref="AV165:AV167"/>
    <mergeCell ref="AM165:AM167"/>
    <mergeCell ref="AN165:AN167"/>
    <mergeCell ref="AO165:AO167"/>
    <mergeCell ref="AP165:AP167"/>
    <mergeCell ref="A163:A167"/>
    <mergeCell ref="B163:B167"/>
    <mergeCell ref="C163:C167"/>
    <mergeCell ref="D163:D167"/>
    <mergeCell ref="E163:E167"/>
    <mergeCell ref="F163:F167"/>
    <mergeCell ref="G163:G167"/>
    <mergeCell ref="H163:H166"/>
    <mergeCell ref="J163:W164"/>
    <mergeCell ref="W165:W167"/>
    <mergeCell ref="M165:M167"/>
    <mergeCell ref="N165:N167"/>
    <mergeCell ref="O165:O167"/>
    <mergeCell ref="P165:P167"/>
    <mergeCell ref="Q165:Q167"/>
    <mergeCell ref="R165:R167"/>
    <mergeCell ref="S165:S167"/>
    <mergeCell ref="T165:T167"/>
    <mergeCell ref="U165:U167"/>
    <mergeCell ref="X163:AK164"/>
    <mergeCell ref="AL163:BB164"/>
    <mergeCell ref="BC163:BC167"/>
    <mergeCell ref="BD163:BD167"/>
    <mergeCell ref="BE163:BE167"/>
    <mergeCell ref="I163:I167"/>
    <mergeCell ref="BF163:BF167"/>
    <mergeCell ref="BG163:BG167"/>
    <mergeCell ref="BH163:BH167"/>
    <mergeCell ref="X165:X167"/>
    <mergeCell ref="Y165:Y167"/>
    <mergeCell ref="Z165:Z167"/>
    <mergeCell ref="AA165:AA167"/>
    <mergeCell ref="AQ165:AQ167"/>
    <mergeCell ref="AG165:AG167"/>
    <mergeCell ref="AH165:AH167"/>
    <mergeCell ref="AI165:AI167"/>
    <mergeCell ref="AJ165:AJ167"/>
    <mergeCell ref="AL165:AL167"/>
    <mergeCell ref="AB165:AB167"/>
    <mergeCell ref="AC165:AC167"/>
    <mergeCell ref="AD165:AD167"/>
    <mergeCell ref="AE165:AE167"/>
    <mergeCell ref="AF165:AF167"/>
    <mergeCell ref="BM163:BM165"/>
    <mergeCell ref="J165:J167"/>
    <mergeCell ref="K165:K167"/>
    <mergeCell ref="L165:L167"/>
    <mergeCell ref="A154:BM154"/>
    <mergeCell ref="A155:BM155"/>
    <mergeCell ref="A156:BM156"/>
    <mergeCell ref="Z12:Z14"/>
    <mergeCell ref="A1:BM1"/>
    <mergeCell ref="A2:BM2"/>
    <mergeCell ref="A3:BM3"/>
    <mergeCell ref="H10:H13"/>
    <mergeCell ref="X12:X14"/>
    <mergeCell ref="B10:B14"/>
    <mergeCell ref="C10:C14"/>
    <mergeCell ref="D10:D14"/>
    <mergeCell ref="E10:E14"/>
    <mergeCell ref="J12:J14"/>
    <mergeCell ref="L12:L14"/>
    <mergeCell ref="J10:W11"/>
    <mergeCell ref="G10:G14"/>
    <mergeCell ref="U12:U14"/>
    <mergeCell ref="AX12:AX14"/>
    <mergeCell ref="AR12:AR14"/>
    <mergeCell ref="BA12:BA14"/>
    <mergeCell ref="BB12:BB14"/>
    <mergeCell ref="BD10:BD14"/>
    <mergeCell ref="BE10:BE14"/>
    <mergeCell ref="BF10:BF14"/>
    <mergeCell ref="AO12:AO14"/>
    <mergeCell ref="AP12:AP14"/>
    <mergeCell ref="AQ12:AQ14"/>
    <mergeCell ref="AW12:AW14"/>
    <mergeCell ref="BM10:BM12"/>
    <mergeCell ref="AE12:AE14"/>
    <mergeCell ref="O12:O14"/>
    <mergeCell ref="P12:P14"/>
    <mergeCell ref="Q12:Q14"/>
    <mergeCell ref="AM12:AM14"/>
    <mergeCell ref="AN12:AN14"/>
    <mergeCell ref="AV12:AV14"/>
    <mergeCell ref="AS12:AS14"/>
    <mergeCell ref="AU12:AU14"/>
    <mergeCell ref="AT12:AT14"/>
    <mergeCell ref="AJ12:AJ14"/>
    <mergeCell ref="AG12:AG14"/>
    <mergeCell ref="AH12:AH14"/>
    <mergeCell ref="AI12:AI14"/>
    <mergeCell ref="BH10:BH14"/>
    <mergeCell ref="AB12:AB14"/>
    <mergeCell ref="AY12:AY14"/>
    <mergeCell ref="AZ12:AZ14"/>
    <mergeCell ref="BG10:BG14"/>
    <mergeCell ref="AL10:BB11"/>
    <mergeCell ref="BC10:BC14"/>
    <mergeCell ref="AL12:AL14"/>
    <mergeCell ref="X10:AK11"/>
    <mergeCell ref="A10:A14"/>
    <mergeCell ref="F10:F14"/>
    <mergeCell ref="K12:K14"/>
    <mergeCell ref="M12:M14"/>
    <mergeCell ref="N12:N14"/>
    <mergeCell ref="T12:T14"/>
    <mergeCell ref="AA12:AA14"/>
    <mergeCell ref="AD12:AD14"/>
    <mergeCell ref="AF12:AF14"/>
    <mergeCell ref="W12:W14"/>
    <mergeCell ref="AC12:AC14"/>
    <mergeCell ref="Y12:Y14"/>
    <mergeCell ref="I10:I13"/>
    <mergeCell ref="R12:R14"/>
    <mergeCell ref="S12:S14"/>
  </mergeCells>
  <pageMargins left="0" right="0" top="0" bottom="0" header="0" footer="0"/>
  <pageSetup paperSize="9" orientation="portrait" verticalDpi="18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CLASSEMENT</vt:lpstr>
      <vt:lpstr>CLASSEMENT!Zone_d_impression</vt:lpstr>
    </vt:vector>
  </TitlesOfParts>
  <Company>BECI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Faycel</dc:creator>
  <cp:lastModifiedBy>SWEET</cp:lastModifiedBy>
  <cp:lastPrinted>2016-09-21T08:06:17Z</cp:lastPrinted>
  <dcterms:created xsi:type="dcterms:W3CDTF">2013-07-28T07:43:19Z</dcterms:created>
  <dcterms:modified xsi:type="dcterms:W3CDTF">2016-09-22T07:49:41Z</dcterms:modified>
</cp:coreProperties>
</file>